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7065" activeTab="0"/>
  </bookViews>
  <sheets>
    <sheet name="Sheet1" sheetId="1" r:id="rId1"/>
  </sheets>
  <definedNames/>
  <calcPr fullCalcOnLoad="1"/>
</workbook>
</file>

<file path=xl/sharedStrings.xml><?xml version="1.0" encoding="utf-8"?>
<sst xmlns="http://schemas.openxmlformats.org/spreadsheetml/2006/main" count="341" uniqueCount="331">
  <si>
    <t>MEYERPARK ELEMENTARY</t>
  </si>
  <si>
    <t>HARMONY SCHOOL OF INNOVATION</t>
  </si>
  <si>
    <t>HARMONY SCHOOL OF EXCELLENCE</t>
  </si>
  <si>
    <t>KIPP SOUTHEAST HOUSTON</t>
  </si>
  <si>
    <t>THE RHODES SCHOOL</t>
  </si>
  <si>
    <t>CHANNELVIEW ISD</t>
  </si>
  <si>
    <t>CROSBY ISD</t>
  </si>
  <si>
    <t>DEER PARK ISD</t>
  </si>
  <si>
    <t>GOOSE CREEK CISD</t>
  </si>
  <si>
    <t>LA PORTE ISD</t>
  </si>
  <si>
    <t>PASADENA ISD</t>
  </si>
  <si>
    <t>SPRING BRANCH ISD</t>
  </si>
  <si>
    <t>SHELDON ISD</t>
  </si>
  <si>
    <t>HALLSVILLE ISD</t>
  </si>
  <si>
    <t>HARLETON ISD</t>
  </si>
  <si>
    <t>PAINT CREEK ISD</t>
  </si>
  <si>
    <t>ATHENS ISD</t>
  </si>
  <si>
    <t>BROWNSBORO ISD</t>
  </si>
  <si>
    <t>MALAKOFF ISD</t>
  </si>
  <si>
    <t>MCALLEN ISD</t>
  </si>
  <si>
    <t>MERCEDES ISD</t>
  </si>
  <si>
    <t>MISSION CISD</t>
  </si>
  <si>
    <t>PHARR-SAN JUAN-ALAMO ISD</t>
  </si>
  <si>
    <t>HILLSBORO ISD</t>
  </si>
  <si>
    <t>AQUILLA ISD</t>
  </si>
  <si>
    <t>SMYER ISD</t>
  </si>
  <si>
    <t>LIPAN ISD</t>
  </si>
  <si>
    <t>CUMBY ISD</t>
  </si>
  <si>
    <t>SALTILLO ISD</t>
  </si>
  <si>
    <t>SULPHUR BLUFF ISD</t>
  </si>
  <si>
    <t>CROCKETT ISD</t>
  </si>
  <si>
    <t>GRAPELAND ISD</t>
  </si>
  <si>
    <t>BIG SPRING ISD</t>
  </si>
  <si>
    <t>FORSAN ISD</t>
  </si>
  <si>
    <t>GREENVILLE ISD</t>
  </si>
  <si>
    <t>CAMPBELL ISD</t>
  </si>
  <si>
    <t>JACKSBORO ISD</t>
  </si>
  <si>
    <t>EDNA ISD</t>
  </si>
  <si>
    <t>JASPER ISD</t>
  </si>
  <si>
    <t>NEDERLAND ISD</t>
  </si>
  <si>
    <t>BEN BOLT-PALITO BLANCO ISD</t>
  </si>
  <si>
    <t>ALVARADO ISD</t>
  </si>
  <si>
    <t>GRANDVIEW ISD</t>
  </si>
  <si>
    <t>HAWLEY ISD</t>
  </si>
  <si>
    <t>KAUFMAN ISD</t>
  </si>
  <si>
    <t>KEMP ISD</t>
  </si>
  <si>
    <t>MABANK ISD</t>
  </si>
  <si>
    <t>TERRELL ISD</t>
  </si>
  <si>
    <t>INGRAM ISD</t>
  </si>
  <si>
    <t>BRACKETT ISD</t>
  </si>
  <si>
    <t>KINGSVILLE ISD</t>
  </si>
  <si>
    <t>NORTH LAMAR ISD</t>
  </si>
  <si>
    <t>PRAIRILAND ISD</t>
  </si>
  <si>
    <t>SUDAN ISD</t>
  </si>
  <si>
    <t>HALLETTSVILLE ISD</t>
  </si>
  <si>
    <t>OAKWOOD ISD</t>
  </si>
  <si>
    <t>HULL-DAISETTA ISD</t>
  </si>
  <si>
    <t>LIBERTY ISD</t>
  </si>
  <si>
    <t>GROESBECK ISD</t>
  </si>
  <si>
    <t>HARMONY SCIENCE ACAD (LUBBOCK)</t>
  </si>
  <si>
    <t>LUBBOCK ISD</t>
  </si>
  <si>
    <t>HARMONY SCIENCE ACAD (WACO)</t>
  </si>
  <si>
    <t>MCGREGOR ISD</t>
  </si>
  <si>
    <t>RIESEL ISD</t>
  </si>
  <si>
    <t>BOSQUEVILLE ISD</t>
  </si>
  <si>
    <t>MCMULLEN COUNTY ISD</t>
  </si>
  <si>
    <t>CAMERON ISD</t>
  </si>
  <si>
    <t>GAUSE ISD</t>
  </si>
  <si>
    <t>COLORADO ISD</t>
  </si>
  <si>
    <t>MAGNOLIA ISD</t>
  </si>
  <si>
    <t>DAINGERFIELD-LONE STAR ISD</t>
  </si>
  <si>
    <t>CENTRAL HEIGHTS ISD</t>
  </si>
  <si>
    <t>CORPUS CHRISTI ISD</t>
  </si>
  <si>
    <t>ROBSTOWN ISD</t>
  </si>
  <si>
    <t>PERRYTON ISD</t>
  </si>
  <si>
    <t>WEST ORANGE-COVE CISD</t>
  </si>
  <si>
    <t>VIDOR ISD</t>
  </si>
  <si>
    <t>BECKVILLE ISD</t>
  </si>
  <si>
    <t>CARTHAGE ISD</t>
  </si>
  <si>
    <t>GARY ISD</t>
  </si>
  <si>
    <t>WEATHERFORD ISD</t>
  </si>
  <si>
    <t>BUENA VISTA ISD</t>
  </si>
  <si>
    <t>IRAAN-SHEFFIELD ISD</t>
  </si>
  <si>
    <t>BIG SANDY ISD</t>
  </si>
  <si>
    <t>ONALASKA ISD</t>
  </si>
  <si>
    <t>LEAKEY ISD</t>
  </si>
  <si>
    <t>RIVERCREST ISD</t>
  </si>
  <si>
    <t>CLARKSVILLE ISD</t>
  </si>
  <si>
    <t>BALMORHEA ISD</t>
  </si>
  <si>
    <t>REFUGIO ISD</t>
  </si>
  <si>
    <t>CALVERT ISD</t>
  </si>
  <si>
    <t>CARLISLE ISD</t>
  </si>
  <si>
    <t>SAN AUGUSTINE ISD</t>
  </si>
  <si>
    <t>TAFT ISD</t>
  </si>
  <si>
    <t>SAN SABA ISD</t>
  </si>
  <si>
    <t>CHEROKEE ISD</t>
  </si>
  <si>
    <t>SNYDER ISD</t>
  </si>
  <si>
    <t>CENTER ISD</t>
  </si>
  <si>
    <t>EXCELSIOR ISD</t>
  </si>
  <si>
    <t>LINDALE ISD</t>
  </si>
  <si>
    <t>TYLER ISD</t>
  </si>
  <si>
    <t>CHAPEL HILL ISD</t>
  </si>
  <si>
    <t>WINONA ISD</t>
  </si>
  <si>
    <t>GLEN ROSE ISD</t>
  </si>
  <si>
    <t>BRECKENRIDGE ISD</t>
  </si>
  <si>
    <t>STERLING CITY ISD</t>
  </si>
  <si>
    <t>SONORA ISD</t>
  </si>
  <si>
    <t>ARLINGTON CLASSICS ACADEMY</t>
  </si>
  <si>
    <t>HARMONY SCIENCE ACAD (FORT WORTH)</t>
  </si>
  <si>
    <t>SUMMIT INTERNATIONAL PREPARATORY</t>
  </si>
  <si>
    <t>HURST-EULESS-BEDFORD ISD</t>
  </si>
  <si>
    <t>CASTLEBERRY ISD</t>
  </si>
  <si>
    <t>EAGLE MT-SAGINAW ISD</t>
  </si>
  <si>
    <t>CARROLL ISD</t>
  </si>
  <si>
    <t>JIM NED CISD</t>
  </si>
  <si>
    <t>HARTS BLUFF ISD</t>
  </si>
  <si>
    <t>TLC ACADEMY</t>
  </si>
  <si>
    <t>CHRISTOVAL ISD</t>
  </si>
  <si>
    <t>HARMONY SCIENCE ACADEMY (AUSTIN)</t>
  </si>
  <si>
    <t>EANES ISD</t>
  </si>
  <si>
    <t>LAGO VISTA ISD</t>
  </si>
  <si>
    <t>UNION GROVE ISD</t>
  </si>
  <si>
    <t>SAN FELIPE-DEL RIO CISD</t>
  </si>
  <si>
    <t>GRAND SALINE ISD</t>
  </si>
  <si>
    <t>HARMONY SCIENCE ACADEMY - LAREDO</t>
  </si>
  <si>
    <t>UNITED ISD</t>
  </si>
  <si>
    <t>EAST BERNARD ISD</t>
  </si>
  <si>
    <t>LOUISE ISD</t>
  </si>
  <si>
    <t>WICHITA FALLS ISD</t>
  </si>
  <si>
    <t>JARRELL ISD</t>
  </si>
  <si>
    <t>TAYLOR ISD</t>
  </si>
  <si>
    <t>THRALL ISD</t>
  </si>
  <si>
    <t>LA VERNIA ISD</t>
  </si>
  <si>
    <t>STOCKDALE ISD</t>
  </si>
  <si>
    <t>BRIDGEPORT ISD</t>
  </si>
  <si>
    <t>QUITMAN ISD</t>
  </si>
  <si>
    <t>WINNSBORO ISD</t>
  </si>
  <si>
    <t>NEWCASTLE ISD</t>
  </si>
  <si>
    <t>OLNEY ISD</t>
  </si>
  <si>
    <t>ZAPATA COUNTY ISD</t>
  </si>
  <si>
    <t>PALESTINE ISD</t>
  </si>
  <si>
    <t>LUFKIN ISD</t>
  </si>
  <si>
    <t>HUNTINGTON ISD</t>
  </si>
  <si>
    <t>003905</t>
  </si>
  <si>
    <t>DIBOLL ISD</t>
  </si>
  <si>
    <t>ARANSAS COUNTY ISD</t>
  </si>
  <si>
    <t>JOURDANTON ISD</t>
  </si>
  <si>
    <t>LYTLE ISD</t>
  </si>
  <si>
    <t>PLEASANTON ISD</t>
  </si>
  <si>
    <t>SEALY ISD</t>
  </si>
  <si>
    <t>SKIDMORE-TYNAN ISD</t>
  </si>
  <si>
    <t>ORENDA CHARTER SCHOOL</t>
  </si>
  <si>
    <t>SALADO ISD</t>
  </si>
  <si>
    <t>SCHOOL OF EXCELLENCE IN EDUCATION</t>
  </si>
  <si>
    <t>015828</t>
  </si>
  <si>
    <t>HARMONY SCIENCE ACAD (SAN ANTONIO)</t>
  </si>
  <si>
    <t>015904</t>
  </si>
  <si>
    <t>HARLANDALE ISD</t>
  </si>
  <si>
    <t>015907</t>
  </si>
  <si>
    <t>SAN ANTONIO ISD</t>
  </si>
  <si>
    <t>015908</t>
  </si>
  <si>
    <t>SOUTH SAN ANTONIO ISD</t>
  </si>
  <si>
    <t>NORTH EAST ISD</t>
  </si>
  <si>
    <t>NORTHSIDE ISD</t>
  </si>
  <si>
    <t>JUDSON ISD</t>
  </si>
  <si>
    <t>REDWATER ISD</t>
  </si>
  <si>
    <t>019907</t>
  </si>
  <si>
    <t>TEXARKANA ISD</t>
  </si>
  <si>
    <t>PLEASANT GROVE ISD</t>
  </si>
  <si>
    <t>ALVIN ISD</t>
  </si>
  <si>
    <t>020902</t>
  </si>
  <si>
    <t>ANGLETON ISD</t>
  </si>
  <si>
    <t>PEARLAND ISD</t>
  </si>
  <si>
    <t>BRYAN ISD</t>
  </si>
  <si>
    <t>MAY ISD</t>
  </si>
  <si>
    <t>ZEPHYR ISD</t>
  </si>
  <si>
    <t>CALDWELL ISD</t>
  </si>
  <si>
    <t>BURNET CISD</t>
  </si>
  <si>
    <t>EULA ISD</t>
  </si>
  <si>
    <t>HARLINGEN CISD</t>
  </si>
  <si>
    <t>POINT ISABEL ISD</t>
  </si>
  <si>
    <t>RIO HONDO ISD</t>
  </si>
  <si>
    <t>SOUTH TEXAS ISD</t>
  </si>
  <si>
    <t>034901</t>
  </si>
  <si>
    <t>ATLANTA ISD</t>
  </si>
  <si>
    <t>LINDEN-KILDARE CISD</t>
  </si>
  <si>
    <t>BARBERS HILL ISD</t>
  </si>
  <si>
    <t>037904</t>
  </si>
  <si>
    <t>JACKSONVILLE ISD</t>
  </si>
  <si>
    <t>BLUE RIDGE ISD</t>
  </si>
  <si>
    <t>043919</t>
  </si>
  <si>
    <t>LOVEJOY ISD</t>
  </si>
  <si>
    <t>NEW BRAUNFELS ISD</t>
  </si>
  <si>
    <t>COMAL ISD</t>
  </si>
  <si>
    <t>VALLEY VIEW ISD</t>
  </si>
  <si>
    <t>CRANE ISD</t>
  </si>
  <si>
    <t>CROCKETT COUNTY CONSOLIDATED CSD</t>
  </si>
  <si>
    <t>DALHART ISD</t>
  </si>
  <si>
    <t>NORTH HILLS PREPARATORY SCHOOL</t>
  </si>
  <si>
    <t>LIFE SCHOOL</t>
  </si>
  <si>
    <t>UNIVERSAL ACADEMY</t>
  </si>
  <si>
    <t>057816</t>
  </si>
  <si>
    <t>AW BROWN-FELLOWSHIP CHARTER SCHOOL</t>
  </si>
  <si>
    <t>057834</t>
  </si>
  <si>
    <t>EVOLUTION ACADEMY CHARTER SCHOOL</t>
  </si>
  <si>
    <t>GOLDEN RULE CHARTER SCHOOL</t>
  </si>
  <si>
    <t>PEAK PREPARATORY SCHOOL</t>
  </si>
  <si>
    <t>WILLIAMS PREPARATORY</t>
  </si>
  <si>
    <t>HAMPTON PREPARATORY</t>
  </si>
  <si>
    <t>CEDAR HILL ISD</t>
  </si>
  <si>
    <t>057909</t>
  </si>
  <si>
    <t>GARLAND ISD</t>
  </si>
  <si>
    <t>IRVING ISD</t>
  </si>
  <si>
    <t>MESQUITE ISD</t>
  </si>
  <si>
    <t>SUNNYVALE ISD</t>
  </si>
  <si>
    <t>COPPELL ISD</t>
  </si>
  <si>
    <t>DAWSON ISD</t>
  </si>
  <si>
    <t>LAMESA ISD</t>
  </si>
  <si>
    <t>061902</t>
  </si>
  <si>
    <t>LEWISVILLE ISD</t>
  </si>
  <si>
    <t>PILOT POINT ISD</t>
  </si>
  <si>
    <t>SPUR ISD</t>
  </si>
  <si>
    <t>SAN DIEGO ISD</t>
  </si>
  <si>
    <t>AVALON ISD</t>
  </si>
  <si>
    <t>MILFORD ISD</t>
  </si>
  <si>
    <t>WAXAHACHIE ISD</t>
  </si>
  <si>
    <t>HARMONY SCIENCE ACAD (EL PASO)</t>
  </si>
  <si>
    <t>FABENS ISD</t>
  </si>
  <si>
    <t>DUBLIN ISD</t>
  </si>
  <si>
    <t>STEPHENVILLE</t>
  </si>
  <si>
    <t>LINGLEVILLE ISD</t>
  </si>
  <si>
    <t>BONHAM ISD</t>
  </si>
  <si>
    <t>FLATONIA ISD</t>
  </si>
  <si>
    <t>WORTHAM ISD</t>
  </si>
  <si>
    <t>084802</t>
  </si>
  <si>
    <t>ODYSSEY ACADEMY INC</t>
  </si>
  <si>
    <t>HITCHCOCK ISD</t>
  </si>
  <si>
    <t>084909</t>
  </si>
  <si>
    <t>SANTA FE ISD</t>
  </si>
  <si>
    <t>GOLIAD ISD</t>
  </si>
  <si>
    <t>089903</t>
  </si>
  <si>
    <t>NIXON-SMILEY CISD</t>
  </si>
  <si>
    <t>WHITESBORO ISD</t>
  </si>
  <si>
    <t>091914</t>
  </si>
  <si>
    <t>S AND S CISD</t>
  </si>
  <si>
    <t>KILGORE ISD</t>
  </si>
  <si>
    <t>PINE TREE ISD</t>
  </si>
  <si>
    <t>SPRING HILL ISD</t>
  </si>
  <si>
    <t>SEGUIN ISD</t>
  </si>
  <si>
    <t>SCHERTZ-CIBOLO-U CITY ISD</t>
  </si>
  <si>
    <t>NAVARRO ISD</t>
  </si>
  <si>
    <t>PETERSBURG ISD</t>
  </si>
  <si>
    <t>SILSBEE ISD</t>
  </si>
  <si>
    <t>SER-NINOS CHARTER SCHOOL</t>
  </si>
  <si>
    <t>KIPP INC CHARTER</t>
  </si>
  <si>
    <t>HOUSTON GATEWAY ACADEMY INC</t>
  </si>
  <si>
    <t>HARMONY SCIENCE ACADEMY</t>
  </si>
  <si>
    <t>NORTHWEST PREPARATORY</t>
  </si>
  <si>
    <t>ACCELERATED INTERMEDIATE ACADEMY</t>
  </si>
  <si>
    <t>District or Charter Name</t>
  </si>
  <si>
    <t>QSCB Amount Authorized</t>
  </si>
  <si>
    <t>County-District Number</t>
  </si>
  <si>
    <t>2010 Texas Allocation</t>
  </si>
  <si>
    <t xml:space="preserve">   Less amount reserved for charters</t>
  </si>
  <si>
    <t xml:space="preserve">   Plus carryover balance from 2009</t>
  </si>
  <si>
    <t>Available allocation for districts</t>
  </si>
  <si>
    <t xml:space="preserve">   Less district amount authorized</t>
  </si>
  <si>
    <t>Amount Requested</t>
  </si>
  <si>
    <t>The following district applications (if approved after review) will be funded in this order as, and/or if, additional allocation becomes available:</t>
  </si>
  <si>
    <t>DISTRICTS</t>
  </si>
  <si>
    <t>CHARTERS</t>
  </si>
  <si>
    <t>THE EAST AUSTIN COLLEGE PREP ACADE</t>
  </si>
  <si>
    <t>IDEA PUBLIC SCHOOLS</t>
  </si>
  <si>
    <t>EDUCATION CENTER INTERNATIONAL ACA</t>
  </si>
  <si>
    <t>HARMONY SCIENCE ACADEMY - BROWNSVI</t>
  </si>
  <si>
    <t>GIRLS &amp; BOYS PREPARATORY ACADEMY</t>
  </si>
  <si>
    <t>TOTAL CHARTER AMOUNT AUTHORIZED</t>
  </si>
  <si>
    <t>Available allocation reserved for charters</t>
  </si>
  <si>
    <t xml:space="preserve">   Less charter amount authorized</t>
  </si>
  <si>
    <t>The following charter applications (if approved after review) will be funded in this order as, and/or if, additional allocation becomes available:</t>
  </si>
  <si>
    <t xml:space="preserve">   Less amount reserved &amp; used by LEAs*</t>
  </si>
  <si>
    <t>*Amounts used by LEAs</t>
  </si>
  <si>
    <t xml:space="preserve">   Pharr-San Juan-Alamo ISD</t>
  </si>
  <si>
    <t xml:space="preserve">   Pasadena ISD</t>
  </si>
  <si>
    <t xml:space="preserve">   San Antonio ISD</t>
  </si>
  <si>
    <t xml:space="preserve">   Dallas ISD</t>
  </si>
  <si>
    <t>Total amout used by LEAs</t>
  </si>
  <si>
    <t>Remaining district allocation balance as of 7/21/10</t>
  </si>
  <si>
    <t>Remaining charter allocation balance as of 7/21/10</t>
  </si>
  <si>
    <t>TOTAL DISTRICT AMOUNT AUTHORIZED AS OF 7/21/10</t>
  </si>
  <si>
    <t>Additional district authorizations as of 9/30/10:</t>
  </si>
  <si>
    <t>Remaining district allocation balance as of 9/30/10</t>
  </si>
  <si>
    <t>Beckville ISD withdrew its application.</t>
  </si>
  <si>
    <t>Expired &amp; unused 2009 district allocation from Aug. '10</t>
  </si>
  <si>
    <t>Expired &amp; unused 2009 district allocation from Sept. '10</t>
  </si>
  <si>
    <t>Expired &amp; unused 2009 charter allocation from Sept. '10</t>
  </si>
  <si>
    <t>Available district balance as of 10/1/10</t>
  </si>
  <si>
    <t>Available district balance as of 9/1/10</t>
  </si>
  <si>
    <t>Additional district authorizations as of 10/31/10:</t>
  </si>
  <si>
    <t>Remaining district allocation balance as of 10/31/10</t>
  </si>
  <si>
    <t>Available charter balance as of 10/1/10</t>
  </si>
  <si>
    <t>Additional charter authorizations as of 10/31/10:</t>
  </si>
  <si>
    <t>Remaining charter allocation balance as of 10/31/10</t>
  </si>
  <si>
    <t>Expired &amp; unused 2009 district allocation from Oct. '10</t>
  </si>
  <si>
    <t>Expired &amp; unused 2009 charter allocation from Oct. '10</t>
  </si>
  <si>
    <t>Available district balance as of 12/22/10</t>
  </si>
  <si>
    <t>Additional district authorizations as of 12/22/10:</t>
  </si>
  <si>
    <t>Remaining district allocation balance as of 12/22/10</t>
  </si>
  <si>
    <t>Available charter balance as of 12/22/10</t>
  </si>
  <si>
    <t>Additional charter authorizations as of 12/22/10:</t>
  </si>
  <si>
    <t>Remaining charter allocation balance as of 12/22/10</t>
  </si>
  <si>
    <t>Expired &amp; unused 2009 &amp; 2010 district allocation from Aug. '11</t>
  </si>
  <si>
    <t>Expired &amp; unused 2009 &amp; 2010 charter allocation from Aug. '11</t>
  </si>
  <si>
    <t>Additional district authorizations as of 10/31/11:</t>
  </si>
  <si>
    <t>Remaining district allocation balance as of 10/31/11</t>
  </si>
  <si>
    <t>Available district balance as of 10/31/11</t>
  </si>
  <si>
    <t>Available charter balance as of 10/31/11</t>
  </si>
  <si>
    <t>Additional charter authorizations as of 10/31/11:</t>
  </si>
  <si>
    <t>Remaining charter allocation balance as of 10/31/11</t>
  </si>
  <si>
    <t>Expired &amp; unused 2009 &amp; 2010 district allocation from April '12</t>
  </si>
  <si>
    <t>Available district balance as of 4/30/12</t>
  </si>
  <si>
    <t>Expired &amp; unused 2009 &amp; 2010 charter allocation from April '12</t>
  </si>
  <si>
    <t>Available charter balance as of 4/30/12</t>
  </si>
  <si>
    <t>SOUTH TEXAS EDUCATIONAL TECHNOLOGIES</t>
  </si>
  <si>
    <t>Correction: $6,906,000 actual authorization</t>
  </si>
  <si>
    <t>Stephenville ISD correction from 4/30/12</t>
  </si>
  <si>
    <t>Additional charter authorizations as of 7/9/12:</t>
  </si>
  <si>
    <t>Remaining charter allocation balance as of 7/9/12</t>
  </si>
  <si>
    <t>Additional district authorizations as of 7/9/12:</t>
  </si>
  <si>
    <t>Remaining district allocation balance as of 7/9/12</t>
  </si>
  <si>
    <t>2010 Texas QSCB Authorizations as of 7/9/12                                                                                                                                            (scroll down for Charter list)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</si>
</sst>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d/yy\ h:mm;@"/>
    <numFmt numFmtId="166" formatCode="_(* #,##0_);_(* \(#,##0\);_(* &quot;-&quot;??_);_(@_)"/>
    <numFmt numFmtId="167" formatCode="_(&quot;$&quot;* #,##0_);_(&quot;$&quot;* \(#,##0\);_(&quot;$&quot;* &quot;-&quot;??_);_(@_)"/>
    <numFmt numFmtId="168" formatCode="m/d/yy;@"/>
    <numFmt numFmtId="169" formatCode="000000"/>
  </numFmts>
  <fonts count="39">
    <font>
      <sz val="11"/>
      <color theme="1"/>
      <name val="Calibri"/>
      <family val="2"/>
    </font>
    <font>
      <sz val="11"/>
      <color indexed="8"/>
      <name val="Calibri"/>
      <family val="2"/>
    </font>
    <font>
      <sz val="8"/>
      <name val="Calibri"/>
      <family val="2"/>
    </font>
    <font>
      <b/>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trik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trik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32" borderId="7" applyNumberFormat="0" applyFont="0" applyAlignment="0" applyProtection="0"/>
    <xf numFmtId="0" fontId="34" fillId="2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9">
    <xf numFmtId="0" fontId="0" fillId="0" borderId="0" xfId="0" applyFont="1" applyAlignment="1">
      <alignment/>
    </xf>
    <xf numFmtId="164" fontId="0" fillId="0" borderId="0" xfId="0" applyNumberFormat="1" applyAlignment="1">
      <alignment/>
    </xf>
    <xf numFmtId="0" fontId="0" fillId="0" borderId="0" xfId="0" applyAlignment="1">
      <alignment horizontal="center"/>
    </xf>
    <xf numFmtId="49" fontId="0" fillId="0" borderId="0" xfId="0" applyNumberFormat="1" applyAlignment="1">
      <alignment horizontal="center"/>
    </xf>
    <xf numFmtId="164" fontId="0" fillId="0" borderId="0" xfId="0" applyNumberFormat="1" applyAlignment="1">
      <alignment horizontal="center"/>
    </xf>
    <xf numFmtId="0" fontId="4" fillId="0" borderId="0" xfId="0" applyFont="1" applyFill="1" applyAlignment="1">
      <alignment/>
    </xf>
    <xf numFmtId="0" fontId="0" fillId="0" borderId="0" xfId="0" applyFill="1" applyAlignment="1">
      <alignment/>
    </xf>
    <xf numFmtId="164" fontId="4" fillId="0" borderId="0" xfId="0" applyNumberFormat="1" applyFont="1" applyFill="1" applyAlignment="1">
      <alignment horizontal="center"/>
    </xf>
    <xf numFmtId="0" fontId="0" fillId="0" borderId="0" xfId="0" applyFill="1" applyAlignment="1">
      <alignment horizontal="center"/>
    </xf>
    <xf numFmtId="164" fontId="0" fillId="0" borderId="0" xfId="0" applyNumberFormat="1" applyFill="1" applyAlignment="1">
      <alignment/>
    </xf>
    <xf numFmtId="164" fontId="0" fillId="0" borderId="0" xfId="0" applyNumberFormat="1" applyFill="1" applyAlignment="1">
      <alignment horizontal="center"/>
    </xf>
    <xf numFmtId="164" fontId="3" fillId="0" borderId="0" xfId="0" applyNumberFormat="1" applyFont="1" applyAlignment="1">
      <alignment/>
    </xf>
    <xf numFmtId="0" fontId="0" fillId="0" borderId="0" xfId="0" applyAlignment="1">
      <alignment/>
    </xf>
    <xf numFmtId="49" fontId="0" fillId="0" borderId="0" xfId="0" applyNumberFormat="1" applyFill="1" applyAlignment="1">
      <alignment horizontal="center"/>
    </xf>
    <xf numFmtId="164" fontId="3" fillId="0" borderId="0" xfId="0" applyNumberFormat="1" applyFont="1" applyAlignment="1">
      <alignment horizontal="center"/>
    </xf>
    <xf numFmtId="0" fontId="3" fillId="0" borderId="0" xfId="0" applyFont="1" applyAlignment="1">
      <alignment/>
    </xf>
    <xf numFmtId="49" fontId="3" fillId="0" borderId="0" xfId="0" applyNumberFormat="1" applyFont="1" applyAlignment="1">
      <alignment horizontal="left"/>
    </xf>
    <xf numFmtId="164" fontId="3" fillId="0" borderId="0" xfId="0" applyNumberFormat="1" applyFont="1" applyFill="1" applyAlignment="1">
      <alignment horizontal="center"/>
    </xf>
    <xf numFmtId="0" fontId="3" fillId="0" borderId="0" xfId="0" applyFont="1" applyAlignment="1">
      <alignment horizontal="center"/>
    </xf>
    <xf numFmtId="169" fontId="0" fillId="0" borderId="0" xfId="0" applyNumberFormat="1" applyAlignment="1">
      <alignment/>
    </xf>
    <xf numFmtId="164" fontId="4" fillId="0" borderId="0" xfId="0" applyNumberFormat="1" applyFont="1" applyAlignment="1">
      <alignment horizontal="center"/>
    </xf>
    <xf numFmtId="169" fontId="0" fillId="0" borderId="0" xfId="0" applyNumberFormat="1" applyAlignment="1">
      <alignment horizontal="center"/>
    </xf>
    <xf numFmtId="49" fontId="5"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Fill="1" applyAlignment="1">
      <alignment horizontal="center"/>
    </xf>
    <xf numFmtId="49" fontId="4"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xf>
    <xf numFmtId="164" fontId="5" fillId="0" borderId="0" xfId="0" applyNumberFormat="1" applyFont="1" applyAlignment="1">
      <alignment horizontal="center"/>
    </xf>
    <xf numFmtId="164" fontId="0" fillId="0" borderId="0" xfId="0" applyNumberFormat="1" applyAlignment="1">
      <alignment/>
    </xf>
    <xf numFmtId="49" fontId="5" fillId="0" borderId="0" xfId="0" applyNumberFormat="1" applyFont="1" applyFill="1" applyAlignment="1" applyProtection="1">
      <alignment horizontal="left" wrapText="1" readingOrder="1"/>
      <protection locked="0"/>
    </xf>
    <xf numFmtId="164" fontId="1" fillId="0" borderId="0" xfId="0" applyNumberFormat="1" applyFont="1" applyAlignment="1">
      <alignment horizontal="center" vertical="center"/>
    </xf>
    <xf numFmtId="169" fontId="0" fillId="0" borderId="0" xfId="0" applyNumberFormat="1" applyFill="1" applyAlignment="1">
      <alignment horizontal="center"/>
    </xf>
    <xf numFmtId="164" fontId="38" fillId="0" borderId="0" xfId="0" applyNumberFormat="1" applyFont="1" applyAlignment="1">
      <alignment horizontal="center"/>
    </xf>
    <xf numFmtId="49" fontId="5" fillId="0" borderId="0" xfId="0" applyNumberFormat="1" applyFont="1" applyFill="1" applyAlignment="1" applyProtection="1">
      <alignment horizontal="left" wrapText="1" readingOrder="1"/>
      <protection locked="0"/>
    </xf>
    <xf numFmtId="49" fontId="3" fillId="33" borderId="0" xfId="0" applyNumberFormat="1" applyFont="1" applyFill="1" applyAlignment="1">
      <alignment horizontal="center" vertical="top" wrapText="1"/>
    </xf>
    <xf numFmtId="49" fontId="0" fillId="33" borderId="0" xfId="0" applyNumberFormat="1" applyFill="1" applyAlignment="1">
      <alignment horizontal="center" vertical="top" wrapText="1"/>
    </xf>
    <xf numFmtId="49" fontId="5" fillId="34" borderId="0" xfId="0" applyNumberFormat="1" applyFont="1" applyFill="1" applyAlignment="1">
      <alignment horizontal="center"/>
    </xf>
    <xf numFmtId="0" fontId="3"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31"/>
  <sheetViews>
    <sheetView tabSelected="1" zoomScalePageLayoutView="0" workbookViewId="0" topLeftCell="A1">
      <pane ySplit="2" topLeftCell="A3" activePane="bottomLeft" state="frozen"/>
      <selection pane="topLeft" activeCell="A1" sqref="A1"/>
      <selection pane="bottomLeft" activeCell="D1" sqref="D1"/>
    </sheetView>
  </sheetViews>
  <sheetFormatPr defaultColWidth="9.140625" defaultRowHeight="15"/>
  <cols>
    <col min="1" max="1" width="22.421875" style="25" bestFit="1" customWidth="1"/>
    <col min="2" max="2" width="57.140625" style="27" bestFit="1" customWidth="1"/>
    <col min="3" max="3" width="24.00390625" style="20" bestFit="1" customWidth="1"/>
    <col min="4" max="4" width="5.00390625" style="20" customWidth="1"/>
    <col min="5" max="5" width="37.00390625" style="0" customWidth="1"/>
    <col min="6" max="6" width="12.8515625" style="0" bestFit="1" customWidth="1"/>
    <col min="7" max="7" width="14.57421875" style="1" bestFit="1" customWidth="1"/>
  </cols>
  <sheetData>
    <row r="1" spans="1:4" ht="30" customHeight="1">
      <c r="A1" s="35" t="s">
        <v>330</v>
      </c>
      <c r="B1" s="36"/>
      <c r="C1" s="36"/>
      <c r="D1" s="13"/>
    </row>
    <row r="2" spans="1:7" s="12" customFormat="1" ht="15">
      <c r="A2" s="22" t="s">
        <v>261</v>
      </c>
      <c r="B2" s="26" t="s">
        <v>259</v>
      </c>
      <c r="C2" s="28" t="s">
        <v>260</v>
      </c>
      <c r="D2" s="28"/>
      <c r="G2" s="29"/>
    </row>
    <row r="3" spans="1:7" s="12" customFormat="1" ht="15">
      <c r="A3" s="37" t="s">
        <v>269</v>
      </c>
      <c r="B3" s="37"/>
      <c r="C3" s="37"/>
      <c r="D3" s="22"/>
      <c r="G3" s="29"/>
    </row>
    <row r="4" spans="1:6" ht="15">
      <c r="A4" s="21">
        <v>92902</v>
      </c>
      <c r="B4" t="s">
        <v>245</v>
      </c>
      <c r="C4" s="4">
        <v>6550000</v>
      </c>
      <c r="E4" s="15" t="s">
        <v>262</v>
      </c>
      <c r="F4" s="11">
        <v>547674000</v>
      </c>
    </row>
    <row r="5" spans="1:6" ht="15">
      <c r="A5" s="21">
        <v>107906</v>
      </c>
      <c r="B5" t="s">
        <v>18</v>
      </c>
      <c r="C5" s="4">
        <v>5409000</v>
      </c>
      <c r="E5" t="s">
        <v>263</v>
      </c>
      <c r="F5" s="1">
        <v>-100000000</v>
      </c>
    </row>
    <row r="6" spans="1:6" ht="15">
      <c r="A6" s="21">
        <v>3904</v>
      </c>
      <c r="B6" t="s">
        <v>142</v>
      </c>
      <c r="C6" s="4">
        <v>5600000</v>
      </c>
      <c r="E6" t="s">
        <v>280</v>
      </c>
      <c r="F6" s="1">
        <v>-131873000</v>
      </c>
    </row>
    <row r="7" spans="1:6" ht="15">
      <c r="A7" s="21">
        <v>234904</v>
      </c>
      <c r="B7" t="s">
        <v>123</v>
      </c>
      <c r="C7" s="4">
        <v>5368000</v>
      </c>
      <c r="E7" t="s">
        <v>264</v>
      </c>
      <c r="F7" s="1">
        <v>22402337</v>
      </c>
    </row>
    <row r="8" spans="1:6" ht="15">
      <c r="A8" s="21">
        <v>143901</v>
      </c>
      <c r="B8" t="s">
        <v>54</v>
      </c>
      <c r="C8" s="4">
        <v>5234000</v>
      </c>
      <c r="E8" s="15" t="s">
        <v>265</v>
      </c>
      <c r="F8" s="11">
        <f>SUM(F4:F7)</f>
        <v>338203337</v>
      </c>
    </row>
    <row r="9" spans="1:4" ht="15">
      <c r="A9" s="21">
        <v>4901</v>
      </c>
      <c r="B9" t="s">
        <v>145</v>
      </c>
      <c r="C9" s="4">
        <v>6378000</v>
      </c>
      <c r="D9" s="7"/>
    </row>
    <row r="10" spans="1:3" ht="15">
      <c r="A10" s="21">
        <v>218901</v>
      </c>
      <c r="B10" t="s">
        <v>106</v>
      </c>
      <c r="C10" s="4">
        <v>5268000</v>
      </c>
    </row>
    <row r="11" spans="1:5" ht="15">
      <c r="A11" s="21">
        <v>72902</v>
      </c>
      <c r="B11" t="s">
        <v>228</v>
      </c>
      <c r="C11" s="4">
        <v>5444000</v>
      </c>
      <c r="E11" s="15" t="s">
        <v>281</v>
      </c>
    </row>
    <row r="12" spans="1:6" ht="15">
      <c r="A12" s="21">
        <v>175904</v>
      </c>
      <c r="B12" t="s">
        <v>216</v>
      </c>
      <c r="C12" s="4">
        <v>2000000</v>
      </c>
      <c r="E12" t="s">
        <v>285</v>
      </c>
      <c r="F12" s="31">
        <v>73741000</v>
      </c>
    </row>
    <row r="13" spans="1:6" ht="15">
      <c r="A13" s="21">
        <v>187901</v>
      </c>
      <c r="B13" t="s">
        <v>83</v>
      </c>
      <c r="C13" s="4">
        <v>4845000</v>
      </c>
      <c r="E13" t="s">
        <v>283</v>
      </c>
      <c r="F13" s="4">
        <v>14445000</v>
      </c>
    </row>
    <row r="14" spans="1:6" ht="15">
      <c r="A14" s="21">
        <v>112905</v>
      </c>
      <c r="B14" t="s">
        <v>27</v>
      </c>
      <c r="C14" s="4">
        <v>3000000</v>
      </c>
      <c r="E14" t="s">
        <v>282</v>
      </c>
      <c r="F14" s="4">
        <v>13302000</v>
      </c>
    </row>
    <row r="15" spans="1:6" ht="15">
      <c r="A15" s="21">
        <v>116910</v>
      </c>
      <c r="B15" t="s">
        <v>35</v>
      </c>
      <c r="C15" s="4">
        <v>5000000</v>
      </c>
      <c r="E15" t="s">
        <v>284</v>
      </c>
      <c r="F15" s="4">
        <v>30385000</v>
      </c>
    </row>
    <row r="16" spans="1:6" ht="15">
      <c r="A16" s="21">
        <v>146905</v>
      </c>
      <c r="B16" t="s">
        <v>56</v>
      </c>
      <c r="C16" s="4">
        <v>3060000</v>
      </c>
      <c r="E16" s="15" t="s">
        <v>286</v>
      </c>
      <c r="F16" s="14">
        <f>SUM(F12:F15)</f>
        <v>131873000</v>
      </c>
    </row>
    <row r="17" spans="1:3" ht="15">
      <c r="A17" s="21">
        <v>7902</v>
      </c>
      <c r="B17" t="s">
        <v>146</v>
      </c>
      <c r="C17" s="4">
        <v>5438000</v>
      </c>
    </row>
    <row r="18" spans="1:3" ht="15">
      <c r="A18" s="21">
        <v>187910</v>
      </c>
      <c r="B18" t="s">
        <v>84</v>
      </c>
      <c r="C18" s="4">
        <v>3000000</v>
      </c>
    </row>
    <row r="19" spans="1:3" ht="15">
      <c r="A19" s="21">
        <v>53001</v>
      </c>
      <c r="B19" t="s">
        <v>196</v>
      </c>
      <c r="C19" s="4">
        <v>5173000</v>
      </c>
    </row>
    <row r="20" spans="1:3" ht="15">
      <c r="A20" s="21">
        <v>194904</v>
      </c>
      <c r="B20" t="s">
        <v>87</v>
      </c>
      <c r="C20" s="4">
        <v>5174000</v>
      </c>
    </row>
    <row r="21" spans="1:3" ht="15">
      <c r="A21" s="21">
        <v>225906</v>
      </c>
      <c r="B21" t="s">
        <v>101</v>
      </c>
      <c r="C21" s="4">
        <v>5254000</v>
      </c>
    </row>
    <row r="22" spans="1:3" ht="15">
      <c r="A22" s="21">
        <v>206903</v>
      </c>
      <c r="B22" t="s">
        <v>95</v>
      </c>
      <c r="C22" s="4">
        <v>2000000</v>
      </c>
    </row>
    <row r="23" spans="1:3" ht="15">
      <c r="A23" s="21">
        <v>75901</v>
      </c>
      <c r="B23" t="s">
        <v>232</v>
      </c>
      <c r="C23" s="4">
        <v>5080000</v>
      </c>
    </row>
    <row r="24" spans="1:3" ht="15">
      <c r="A24" s="21">
        <v>114904</v>
      </c>
      <c r="B24" t="s">
        <v>33</v>
      </c>
      <c r="C24" s="4">
        <v>3000000</v>
      </c>
    </row>
    <row r="25" spans="1:3" ht="15">
      <c r="A25" s="21">
        <v>30906</v>
      </c>
      <c r="B25" t="s">
        <v>178</v>
      </c>
      <c r="C25" s="4">
        <v>1500000</v>
      </c>
    </row>
    <row r="26" spans="1:3" ht="15">
      <c r="A26" s="21">
        <v>225907</v>
      </c>
      <c r="B26" t="s">
        <v>115</v>
      </c>
      <c r="C26" s="4">
        <v>5025000</v>
      </c>
    </row>
    <row r="27" spans="1:3" ht="15">
      <c r="A27" s="21">
        <v>72909</v>
      </c>
      <c r="B27" t="s">
        <v>230</v>
      </c>
      <c r="C27" s="4">
        <v>765000</v>
      </c>
    </row>
    <row r="28" spans="1:3" ht="15">
      <c r="A28" s="21">
        <v>25905</v>
      </c>
      <c r="B28" t="s">
        <v>174</v>
      </c>
      <c r="C28" s="4">
        <v>4600000</v>
      </c>
    </row>
    <row r="29" spans="1:3" ht="15">
      <c r="A29" s="21">
        <v>70909</v>
      </c>
      <c r="B29" t="s">
        <v>224</v>
      </c>
      <c r="C29" s="4">
        <v>5000000</v>
      </c>
    </row>
    <row r="30" spans="1:3" ht="15">
      <c r="A30" s="21">
        <v>252902</v>
      </c>
      <c r="B30" t="s">
        <v>137</v>
      </c>
      <c r="C30" s="4">
        <v>5000000</v>
      </c>
    </row>
    <row r="31" spans="1:4" ht="15">
      <c r="A31" s="21">
        <v>252903</v>
      </c>
      <c r="B31" t="s">
        <v>138</v>
      </c>
      <c r="C31" s="4">
        <v>1530000</v>
      </c>
      <c r="D31" s="7"/>
    </row>
    <row r="32" spans="1:3" ht="15">
      <c r="A32" s="21">
        <v>179901</v>
      </c>
      <c r="B32" t="s">
        <v>74</v>
      </c>
      <c r="C32" s="4">
        <v>5928000</v>
      </c>
    </row>
    <row r="33" spans="1:3" ht="15">
      <c r="A33" s="21">
        <v>139912</v>
      </c>
      <c r="B33" t="s">
        <v>52</v>
      </c>
      <c r="C33" s="4">
        <v>1000000</v>
      </c>
    </row>
    <row r="34" spans="1:3" ht="15">
      <c r="A34" s="21">
        <v>194903</v>
      </c>
      <c r="B34" t="s">
        <v>86</v>
      </c>
      <c r="C34" s="4">
        <v>5166000</v>
      </c>
    </row>
    <row r="35" spans="1:3" ht="15">
      <c r="A35" s="21">
        <v>112909</v>
      </c>
      <c r="B35" t="s">
        <v>28</v>
      </c>
      <c r="C35" s="4">
        <v>3060000</v>
      </c>
    </row>
    <row r="36" spans="1:3" ht="15">
      <c r="A36" s="21">
        <v>206901</v>
      </c>
      <c r="B36" t="s">
        <v>94</v>
      </c>
      <c r="C36" s="4">
        <v>5142000</v>
      </c>
    </row>
    <row r="37" spans="1:3" ht="15">
      <c r="A37" s="21">
        <v>216901</v>
      </c>
      <c r="B37" t="s">
        <v>105</v>
      </c>
      <c r="C37" s="4">
        <v>5000000</v>
      </c>
    </row>
    <row r="38" spans="1:3" ht="15">
      <c r="A38" s="21">
        <v>25906</v>
      </c>
      <c r="B38" t="s">
        <v>175</v>
      </c>
      <c r="C38" s="4">
        <v>2000000</v>
      </c>
    </row>
    <row r="39" spans="1:3" ht="15">
      <c r="A39" s="21">
        <v>112910</v>
      </c>
      <c r="B39" t="s">
        <v>29</v>
      </c>
      <c r="C39" s="4">
        <v>1530000</v>
      </c>
    </row>
    <row r="40" spans="1:3" ht="15">
      <c r="A40" s="21">
        <v>109912</v>
      </c>
      <c r="B40" t="s">
        <v>24</v>
      </c>
      <c r="C40" s="4">
        <v>1500000</v>
      </c>
    </row>
    <row r="41" spans="1:3" ht="15">
      <c r="A41" s="21">
        <v>102905</v>
      </c>
      <c r="B41" t="s">
        <v>14</v>
      </c>
      <c r="C41" s="4">
        <v>5169000</v>
      </c>
    </row>
    <row r="42" spans="1:3" ht="15">
      <c r="A42" s="21">
        <v>183904</v>
      </c>
      <c r="B42" t="s">
        <v>79</v>
      </c>
      <c r="C42" s="4">
        <v>2000000</v>
      </c>
    </row>
    <row r="43" spans="1:3" ht="15">
      <c r="A43" s="21">
        <v>203901</v>
      </c>
      <c r="B43" t="s">
        <v>92</v>
      </c>
      <c r="C43" s="4">
        <v>5232000</v>
      </c>
    </row>
    <row r="44" spans="1:3" ht="15">
      <c r="A44" s="32">
        <v>183902</v>
      </c>
      <c r="B44" t="s">
        <v>78</v>
      </c>
      <c r="C44" s="10">
        <v>6190000</v>
      </c>
    </row>
    <row r="45" spans="1:3" ht="15">
      <c r="A45" s="21">
        <v>181907</v>
      </c>
      <c r="B45" t="s">
        <v>76</v>
      </c>
      <c r="C45" s="4">
        <v>7195500</v>
      </c>
    </row>
    <row r="46" spans="1:3" ht="15">
      <c r="A46" s="21">
        <v>81905</v>
      </c>
      <c r="B46" t="s">
        <v>233</v>
      </c>
      <c r="C46" s="4">
        <v>5000000</v>
      </c>
    </row>
    <row r="47" spans="1:3" ht="15">
      <c r="A47" s="21">
        <v>146906</v>
      </c>
      <c r="B47" t="s">
        <v>57</v>
      </c>
      <c r="C47" s="4">
        <v>5919000</v>
      </c>
    </row>
    <row r="48" spans="1:3" ht="15">
      <c r="A48" s="32">
        <v>84908</v>
      </c>
      <c r="B48" s="6" t="s">
        <v>236</v>
      </c>
      <c r="C48" s="10">
        <v>5400000</v>
      </c>
    </row>
    <row r="49" spans="1:3" ht="15">
      <c r="A49" s="21">
        <v>172902</v>
      </c>
      <c r="B49" t="s">
        <v>70</v>
      </c>
      <c r="C49" s="4">
        <v>5469000</v>
      </c>
    </row>
    <row r="50" spans="1:3" ht="15">
      <c r="A50" s="21">
        <v>246912</v>
      </c>
      <c r="B50" t="s">
        <v>131</v>
      </c>
      <c r="C50" s="4">
        <v>5108500</v>
      </c>
    </row>
    <row r="51" spans="1:4" ht="15">
      <c r="A51" s="21">
        <v>161912</v>
      </c>
      <c r="B51" t="s">
        <v>63</v>
      </c>
      <c r="C51" s="4">
        <v>5091000</v>
      </c>
      <c r="D51" s="7"/>
    </row>
    <row r="52" spans="1:3" ht="15">
      <c r="A52" s="21">
        <v>247906</v>
      </c>
      <c r="B52" t="s">
        <v>133</v>
      </c>
      <c r="C52" s="4">
        <v>5203000</v>
      </c>
    </row>
    <row r="53" spans="1:3" ht="15">
      <c r="A53" s="21">
        <v>19906</v>
      </c>
      <c r="B53" t="s">
        <v>165</v>
      </c>
      <c r="C53" s="4">
        <v>5344000</v>
      </c>
    </row>
    <row r="54" spans="1:3" ht="15">
      <c r="A54" s="21">
        <v>61903</v>
      </c>
      <c r="B54" t="s">
        <v>220</v>
      </c>
      <c r="C54" s="4">
        <v>1000000</v>
      </c>
    </row>
    <row r="55" spans="1:3" ht="15">
      <c r="A55" s="21">
        <v>129903</v>
      </c>
      <c r="B55" t="s">
        <v>44</v>
      </c>
      <c r="C55" s="4">
        <v>3500000</v>
      </c>
    </row>
    <row r="56" spans="1:3" ht="15">
      <c r="A56" s="21">
        <v>15910</v>
      </c>
      <c r="B56" t="s">
        <v>162</v>
      </c>
      <c r="C56" s="4">
        <v>37549000</v>
      </c>
    </row>
    <row r="57" spans="1:3" ht="15">
      <c r="A57" s="21">
        <v>116905</v>
      </c>
      <c r="B57" t="s">
        <v>34</v>
      </c>
      <c r="C57" s="4">
        <v>3050000</v>
      </c>
    </row>
    <row r="58" spans="1:3" ht="15">
      <c r="A58" s="21">
        <v>247903</v>
      </c>
      <c r="B58" t="s">
        <v>132</v>
      </c>
      <c r="C58" s="4">
        <v>3500000</v>
      </c>
    </row>
    <row r="59" spans="1:3" ht="15">
      <c r="A59" s="21">
        <v>120901</v>
      </c>
      <c r="B59" t="s">
        <v>37</v>
      </c>
      <c r="C59" s="4">
        <v>5535000</v>
      </c>
    </row>
    <row r="60" spans="1:3" ht="15">
      <c r="A60" s="21">
        <v>162904</v>
      </c>
      <c r="B60" t="s">
        <v>65</v>
      </c>
      <c r="C60" s="4">
        <v>1250000</v>
      </c>
    </row>
    <row r="61" spans="1:5" ht="15">
      <c r="A61" s="21">
        <v>72903</v>
      </c>
      <c r="B61" t="s">
        <v>229</v>
      </c>
      <c r="C61" s="33">
        <v>6577000</v>
      </c>
      <c r="E61" t="s">
        <v>324</v>
      </c>
    </row>
    <row r="62" spans="1:3" ht="15">
      <c r="A62" s="21">
        <v>7905</v>
      </c>
      <c r="B62" t="s">
        <v>148</v>
      </c>
      <c r="C62" s="4">
        <v>3050000</v>
      </c>
    </row>
    <row r="63" spans="1:3" ht="15">
      <c r="A63" s="21">
        <v>227912</v>
      </c>
      <c r="B63" t="s">
        <v>120</v>
      </c>
      <c r="C63" s="4">
        <v>5413000</v>
      </c>
    </row>
    <row r="64" spans="1:3" ht="15">
      <c r="A64" s="21">
        <v>136901</v>
      </c>
      <c r="B64" t="s">
        <v>49</v>
      </c>
      <c r="C64" s="4">
        <v>5095000</v>
      </c>
    </row>
    <row r="65" spans="1:3" ht="15">
      <c r="A65" s="21">
        <v>227909</v>
      </c>
      <c r="B65" t="s">
        <v>119</v>
      </c>
      <c r="C65" s="4">
        <v>8549000</v>
      </c>
    </row>
    <row r="66" spans="1:3" ht="15">
      <c r="A66" s="21">
        <v>181906</v>
      </c>
      <c r="B66" t="s">
        <v>75</v>
      </c>
      <c r="C66" s="4">
        <v>6075500</v>
      </c>
    </row>
    <row r="67" spans="1:3" ht="15">
      <c r="A67" s="32">
        <v>92904</v>
      </c>
      <c r="B67" s="6" t="s">
        <v>246</v>
      </c>
      <c r="C67" s="10">
        <v>7170000</v>
      </c>
    </row>
    <row r="68" spans="1:3" ht="15">
      <c r="A68" s="21">
        <v>56901</v>
      </c>
      <c r="B68" t="s">
        <v>197</v>
      </c>
      <c r="C68" s="4">
        <v>4896000</v>
      </c>
    </row>
    <row r="69" spans="1:3" ht="15">
      <c r="A69" s="21">
        <v>168901</v>
      </c>
      <c r="B69" t="s">
        <v>68</v>
      </c>
      <c r="C69" s="4">
        <v>3000000</v>
      </c>
    </row>
    <row r="70" spans="1:3" ht="15">
      <c r="A70" s="21">
        <v>108916</v>
      </c>
      <c r="B70" t="s">
        <v>194</v>
      </c>
      <c r="C70" s="4">
        <v>7125000</v>
      </c>
    </row>
    <row r="71" spans="1:3" ht="15">
      <c r="A71" s="23">
        <v>31911</v>
      </c>
      <c r="B71" s="27" t="s">
        <v>181</v>
      </c>
      <c r="C71" s="20">
        <v>1530000</v>
      </c>
    </row>
    <row r="72" spans="1:4" ht="15">
      <c r="A72" s="23"/>
      <c r="B72" s="15" t="s">
        <v>289</v>
      </c>
      <c r="C72" s="28">
        <f>SUM(C4:C71)</f>
        <v>333206500</v>
      </c>
      <c r="D72" s="28"/>
    </row>
    <row r="73" ht="15">
      <c r="A73" s="23"/>
    </row>
    <row r="74" spans="1:3" ht="15">
      <c r="A74" s="23"/>
      <c r="B74" s="27" t="s">
        <v>265</v>
      </c>
      <c r="C74" s="20">
        <v>338203337</v>
      </c>
    </row>
    <row r="75" spans="1:3" ht="15">
      <c r="A75" s="23"/>
      <c r="B75" s="27" t="s">
        <v>266</v>
      </c>
      <c r="C75" s="20">
        <v>-333206500</v>
      </c>
    </row>
    <row r="76" spans="1:4" ht="15">
      <c r="A76" s="23"/>
      <c r="B76" s="16" t="s">
        <v>287</v>
      </c>
      <c r="C76" s="28">
        <f>SUM(C74:C75)</f>
        <v>4996837</v>
      </c>
      <c r="D76" s="28"/>
    </row>
    <row r="77" spans="1:4" ht="15">
      <c r="A77" s="23"/>
      <c r="B77" s="16" t="s">
        <v>293</v>
      </c>
      <c r="C77" s="28">
        <v>88632700</v>
      </c>
      <c r="D77" s="28"/>
    </row>
    <row r="78" spans="1:4" ht="15">
      <c r="A78" s="23"/>
      <c r="B78" s="16" t="s">
        <v>297</v>
      </c>
      <c r="C78" s="28">
        <f>SUM(C76:C77)</f>
        <v>93629537</v>
      </c>
      <c r="D78" s="28"/>
    </row>
    <row r="79" spans="1:4" ht="15">
      <c r="A79" s="23"/>
      <c r="B79" s="16"/>
      <c r="C79" s="28"/>
      <c r="D79" s="28"/>
    </row>
    <row r="80" spans="1:4" ht="15">
      <c r="A80" s="23"/>
      <c r="B80" s="16" t="s">
        <v>290</v>
      </c>
      <c r="C80" s="28"/>
      <c r="D80" s="28"/>
    </row>
    <row r="81" spans="1:5" ht="15">
      <c r="A81" s="23">
        <v>183901</v>
      </c>
      <c r="B81" s="27" t="s">
        <v>77</v>
      </c>
      <c r="C81" s="20">
        <v>0</v>
      </c>
      <c r="D81" s="28"/>
      <c r="E81" t="s">
        <v>292</v>
      </c>
    </row>
    <row r="82" spans="1:4" ht="15">
      <c r="A82" s="23">
        <v>212909</v>
      </c>
      <c r="B82" s="27" t="s">
        <v>101</v>
      </c>
      <c r="C82" s="20">
        <v>2550000</v>
      </c>
      <c r="D82" s="28"/>
    </row>
    <row r="83" spans="1:4" ht="15">
      <c r="A83" s="23">
        <v>13905</v>
      </c>
      <c r="B83" s="27" t="s">
        <v>150</v>
      </c>
      <c r="C83" s="20">
        <v>5211000</v>
      </c>
      <c r="D83" s="28"/>
    </row>
    <row r="84" spans="1:4" ht="15">
      <c r="A84" s="23">
        <v>125902</v>
      </c>
      <c r="B84" s="27" t="s">
        <v>40</v>
      </c>
      <c r="C84" s="20">
        <v>2500000</v>
      </c>
      <c r="D84" s="28"/>
    </row>
    <row r="85" spans="1:4" ht="15">
      <c r="A85" s="23">
        <v>94901</v>
      </c>
      <c r="B85" s="27" t="s">
        <v>248</v>
      </c>
      <c r="C85" s="20">
        <v>9011000</v>
      </c>
      <c r="D85" s="28"/>
    </row>
    <row r="86" spans="1:4" ht="15">
      <c r="A86" s="23">
        <v>233901</v>
      </c>
      <c r="B86" s="27" t="s">
        <v>122</v>
      </c>
      <c r="C86" s="20">
        <v>10465000</v>
      </c>
      <c r="D86" s="28"/>
    </row>
    <row r="87" spans="1:4" ht="15">
      <c r="A87" s="23">
        <v>57914</v>
      </c>
      <c r="B87" s="27" t="s">
        <v>213</v>
      </c>
      <c r="C87" s="20">
        <v>23436000</v>
      </c>
      <c r="D87" s="28"/>
    </row>
    <row r="88" spans="1:4" ht="15">
      <c r="A88" s="23">
        <v>57912</v>
      </c>
      <c r="B88" s="27" t="s">
        <v>212</v>
      </c>
      <c r="C88" s="20">
        <v>21640000</v>
      </c>
      <c r="D88" s="28"/>
    </row>
    <row r="89" spans="1:4" ht="15">
      <c r="A89" s="23">
        <v>70912</v>
      </c>
      <c r="B89" s="27" t="s">
        <v>225</v>
      </c>
      <c r="C89" s="20">
        <v>8262000</v>
      </c>
      <c r="D89" s="28"/>
    </row>
    <row r="90" spans="1:4" ht="15">
      <c r="A90" s="23">
        <v>102904</v>
      </c>
      <c r="B90" s="27" t="s">
        <v>13</v>
      </c>
      <c r="C90" s="20">
        <v>1760000</v>
      </c>
      <c r="D90" s="28"/>
    </row>
    <row r="91" spans="1:4" ht="15">
      <c r="A91" s="23">
        <v>221911</v>
      </c>
      <c r="B91" s="27" t="s">
        <v>114</v>
      </c>
      <c r="C91" s="20">
        <v>5316000</v>
      </c>
      <c r="D91" s="28"/>
    </row>
    <row r="92" spans="1:3" ht="15">
      <c r="A92" s="23"/>
      <c r="B92" s="16" t="s">
        <v>291</v>
      </c>
      <c r="C92" s="28">
        <f>C78-C81-C82-C83-C84-C85-C86-C87-C88-C89-C90-C91</f>
        <v>3478537</v>
      </c>
    </row>
    <row r="93" spans="1:3" ht="15">
      <c r="A93" s="23"/>
      <c r="B93" s="16"/>
      <c r="C93" s="28"/>
    </row>
    <row r="94" spans="1:3" ht="15">
      <c r="A94" s="23"/>
      <c r="B94" s="16" t="s">
        <v>291</v>
      </c>
      <c r="C94" s="28">
        <v>3478537</v>
      </c>
    </row>
    <row r="95" spans="1:3" ht="15">
      <c r="A95" s="23"/>
      <c r="B95" s="16" t="s">
        <v>294</v>
      </c>
      <c r="C95" s="28">
        <v>24542600</v>
      </c>
    </row>
    <row r="96" spans="1:3" ht="15">
      <c r="A96" s="23"/>
      <c r="B96" s="16" t="s">
        <v>296</v>
      </c>
      <c r="C96" s="28">
        <f>SUM(C94:C95)</f>
        <v>28021137</v>
      </c>
    </row>
    <row r="97" spans="1:3" ht="15">
      <c r="A97" s="23"/>
      <c r="B97" s="16"/>
      <c r="C97" s="28"/>
    </row>
    <row r="98" spans="1:3" ht="15">
      <c r="A98" s="23"/>
      <c r="B98" s="16" t="s">
        <v>298</v>
      </c>
      <c r="C98" s="28"/>
    </row>
    <row r="99" spans="1:3" ht="15">
      <c r="A99" s="23">
        <v>88902</v>
      </c>
      <c r="B99" s="27" t="s">
        <v>239</v>
      </c>
      <c r="C99" s="20">
        <v>5475000</v>
      </c>
    </row>
    <row r="100" spans="1:3" ht="15">
      <c r="A100" s="23">
        <v>139911</v>
      </c>
      <c r="B100" s="27" t="s">
        <v>51</v>
      </c>
      <c r="C100" s="20">
        <v>4680000</v>
      </c>
    </row>
    <row r="101" spans="1:3" ht="15">
      <c r="A101" s="23">
        <v>123905</v>
      </c>
      <c r="B101" s="27" t="s">
        <v>39</v>
      </c>
      <c r="C101" s="20">
        <v>7321000</v>
      </c>
    </row>
    <row r="102" spans="1:3" ht="15">
      <c r="A102" s="23">
        <v>101905</v>
      </c>
      <c r="B102" s="27" t="s">
        <v>5</v>
      </c>
      <c r="C102" s="20">
        <v>9122000</v>
      </c>
    </row>
    <row r="103" spans="1:3" ht="15">
      <c r="A103" s="23"/>
      <c r="B103" s="16" t="s">
        <v>299</v>
      </c>
      <c r="C103" s="28">
        <f>C96-C99-C100-C101-C102</f>
        <v>1423137</v>
      </c>
    </row>
    <row r="104" spans="1:3" ht="15">
      <c r="A104" s="23"/>
      <c r="B104" s="16"/>
      <c r="C104" s="28"/>
    </row>
    <row r="105" spans="1:3" ht="15">
      <c r="A105" s="23"/>
      <c r="B105" s="16" t="s">
        <v>299</v>
      </c>
      <c r="C105" s="28">
        <v>1423137</v>
      </c>
    </row>
    <row r="106" spans="1:3" ht="15">
      <c r="A106" s="23"/>
      <c r="B106" s="16" t="s">
        <v>303</v>
      </c>
      <c r="C106" s="28">
        <v>85121995</v>
      </c>
    </row>
    <row r="107" spans="1:3" ht="15">
      <c r="A107" s="23"/>
      <c r="B107" s="16" t="s">
        <v>305</v>
      </c>
      <c r="C107" s="28">
        <f>SUM(C105:C106)</f>
        <v>86545132</v>
      </c>
    </row>
    <row r="108" spans="1:3" ht="15">
      <c r="A108" s="23"/>
      <c r="B108" s="16"/>
      <c r="C108" s="28"/>
    </row>
    <row r="109" spans="1:3" ht="15">
      <c r="A109" s="23"/>
      <c r="B109" s="16" t="s">
        <v>306</v>
      </c>
      <c r="C109" s="28"/>
    </row>
    <row r="110" spans="1:3" ht="15">
      <c r="A110" s="23">
        <v>253901</v>
      </c>
      <c r="B110" s="27" t="s">
        <v>139</v>
      </c>
      <c r="C110" s="20">
        <v>6681000</v>
      </c>
    </row>
    <row r="111" spans="1:3" ht="15">
      <c r="A111" s="23">
        <v>208902</v>
      </c>
      <c r="B111" s="27" t="s">
        <v>96</v>
      </c>
      <c r="C111" s="20">
        <v>6158000</v>
      </c>
    </row>
    <row r="112" spans="1:3" ht="15">
      <c r="A112" s="23">
        <v>127904</v>
      </c>
      <c r="B112" s="27" t="s">
        <v>43</v>
      </c>
      <c r="C112" s="20">
        <v>1020000</v>
      </c>
    </row>
    <row r="113" spans="1:3" ht="15">
      <c r="A113" s="23">
        <v>212905</v>
      </c>
      <c r="B113" s="27" t="s">
        <v>100</v>
      </c>
      <c r="C113" s="20">
        <v>14248439</v>
      </c>
    </row>
    <row r="114" spans="1:3" ht="15">
      <c r="A114" s="23">
        <v>108906</v>
      </c>
      <c r="B114" s="27" t="s">
        <v>19</v>
      </c>
      <c r="C114" s="20">
        <v>17386000</v>
      </c>
    </row>
    <row r="115" spans="1:3" ht="15">
      <c r="A115" s="23">
        <v>108908</v>
      </c>
      <c r="B115" s="27" t="s">
        <v>21</v>
      </c>
      <c r="C115" s="20">
        <v>2978400</v>
      </c>
    </row>
    <row r="116" spans="1:3" ht="15">
      <c r="A116" s="23">
        <v>43917</v>
      </c>
      <c r="B116" s="27" t="s">
        <v>189</v>
      </c>
      <c r="C116" s="20">
        <v>5137000</v>
      </c>
    </row>
    <row r="117" spans="1:3" ht="15">
      <c r="A117" s="23">
        <v>196903</v>
      </c>
      <c r="B117" s="27" t="s">
        <v>89</v>
      </c>
      <c r="C117" s="20">
        <v>4500000</v>
      </c>
    </row>
    <row r="118" spans="1:3" ht="15">
      <c r="A118" s="23">
        <v>126904</v>
      </c>
      <c r="B118" s="27" t="s">
        <v>42</v>
      </c>
      <c r="C118" s="20">
        <v>5359000</v>
      </c>
    </row>
    <row r="119" spans="1:3" ht="15">
      <c r="A119" s="23">
        <v>166902</v>
      </c>
      <c r="B119" s="27" t="s">
        <v>67</v>
      </c>
      <c r="C119" s="20">
        <v>3000000</v>
      </c>
    </row>
    <row r="120" spans="1:3" ht="15">
      <c r="A120" s="23">
        <v>7904</v>
      </c>
      <c r="B120" s="27" t="s">
        <v>147</v>
      </c>
      <c r="C120" s="20">
        <v>5939000</v>
      </c>
    </row>
    <row r="121" spans="1:3" ht="15">
      <c r="A121" s="23">
        <v>129906</v>
      </c>
      <c r="B121" s="27" t="s">
        <v>47</v>
      </c>
      <c r="C121" s="20">
        <v>6889000</v>
      </c>
    </row>
    <row r="122" spans="1:3" ht="15">
      <c r="A122" s="23">
        <v>100904</v>
      </c>
      <c r="B122" s="27" t="s">
        <v>252</v>
      </c>
      <c r="C122" s="20">
        <v>6300000</v>
      </c>
    </row>
    <row r="123" spans="1:3" ht="15">
      <c r="A123" s="23"/>
      <c r="B123" s="16" t="s">
        <v>307</v>
      </c>
      <c r="C123" s="28">
        <f>C107-C110-C111-C112-C113-C114-C115-C116-C117-C118-C119-C120-C121-C122</f>
        <v>949293</v>
      </c>
    </row>
    <row r="124" spans="1:3" ht="15">
      <c r="A124" s="23"/>
      <c r="B124" s="16"/>
      <c r="C124" s="28"/>
    </row>
    <row r="125" spans="1:3" ht="15">
      <c r="A125" s="23"/>
      <c r="B125" s="16" t="s">
        <v>307</v>
      </c>
      <c r="C125" s="28">
        <v>949293</v>
      </c>
    </row>
    <row r="126" spans="1:3" ht="15">
      <c r="A126" s="23"/>
      <c r="B126" s="16" t="s">
        <v>311</v>
      </c>
      <c r="C126" s="28">
        <v>98575643</v>
      </c>
    </row>
    <row r="127" spans="1:3" ht="15">
      <c r="A127" s="23"/>
      <c r="B127" s="16" t="s">
        <v>315</v>
      </c>
      <c r="C127" s="28">
        <f>SUM(C125:C126)</f>
        <v>99524936</v>
      </c>
    </row>
    <row r="128" spans="1:3" ht="15">
      <c r="A128" s="23"/>
      <c r="B128" s="16"/>
      <c r="C128" s="28"/>
    </row>
    <row r="129" spans="1:3" ht="15">
      <c r="A129" s="23"/>
      <c r="B129" s="16" t="s">
        <v>313</v>
      </c>
      <c r="C129" s="28"/>
    </row>
    <row r="130" spans="1:3" ht="15">
      <c r="A130" s="23">
        <v>121904</v>
      </c>
      <c r="B130" s="27" t="s">
        <v>38</v>
      </c>
      <c r="C130" s="20">
        <v>6207000</v>
      </c>
    </row>
    <row r="131" spans="1:3" ht="15">
      <c r="A131" s="23">
        <v>113901</v>
      </c>
      <c r="B131" s="27" t="s">
        <v>30</v>
      </c>
      <c r="C131" s="20">
        <v>5508000</v>
      </c>
    </row>
    <row r="132" spans="1:3" ht="15">
      <c r="A132" s="23">
        <v>92907</v>
      </c>
      <c r="B132" s="27" t="s">
        <v>247</v>
      </c>
      <c r="C132" s="20">
        <v>5725000</v>
      </c>
    </row>
    <row r="133" spans="1:3" ht="15">
      <c r="A133" s="23">
        <v>215901</v>
      </c>
      <c r="B133" s="27" t="s">
        <v>104</v>
      </c>
      <c r="C133" s="20">
        <v>5520000</v>
      </c>
    </row>
    <row r="134" spans="1:3" ht="15">
      <c r="A134" s="23">
        <v>71903</v>
      </c>
      <c r="B134" s="27" t="s">
        <v>227</v>
      </c>
      <c r="C134" s="20">
        <v>6046000</v>
      </c>
    </row>
    <row r="135" spans="1:3" ht="15">
      <c r="A135" s="23">
        <v>178904</v>
      </c>
      <c r="B135" s="27" t="s">
        <v>72</v>
      </c>
      <c r="C135" s="20">
        <v>25093000</v>
      </c>
    </row>
    <row r="136" spans="1:3" ht="15">
      <c r="A136" s="23">
        <v>250904</v>
      </c>
      <c r="B136" s="27" t="s">
        <v>135</v>
      </c>
      <c r="C136" s="20">
        <v>510000</v>
      </c>
    </row>
    <row r="137" spans="1:3" ht="15">
      <c r="A137" s="23">
        <v>161923</v>
      </c>
      <c r="B137" s="27" t="s">
        <v>64</v>
      </c>
      <c r="C137" s="20">
        <v>1000000</v>
      </c>
    </row>
    <row r="138" spans="1:3" ht="15">
      <c r="A138" s="23">
        <v>114901</v>
      </c>
      <c r="B138" s="27" t="s">
        <v>32</v>
      </c>
      <c r="C138" s="20">
        <v>6741000</v>
      </c>
    </row>
    <row r="139" spans="1:3" ht="15">
      <c r="A139" s="24">
        <v>31903</v>
      </c>
      <c r="B139" s="5" t="s">
        <v>179</v>
      </c>
      <c r="C139" s="7">
        <v>13903000</v>
      </c>
    </row>
    <row r="140" spans="1:3" ht="15">
      <c r="A140" s="23">
        <v>104907</v>
      </c>
      <c r="B140" s="27" t="s">
        <v>15</v>
      </c>
      <c r="C140" s="20">
        <v>510000</v>
      </c>
    </row>
    <row r="141" spans="1:3" ht="15">
      <c r="A141" s="23">
        <v>137901</v>
      </c>
      <c r="B141" s="27" t="s">
        <v>50</v>
      </c>
      <c r="C141" s="20">
        <v>6791000</v>
      </c>
    </row>
    <row r="142" spans="1:3" ht="15">
      <c r="A142" s="23">
        <v>113902</v>
      </c>
      <c r="B142" s="27" t="s">
        <v>31</v>
      </c>
      <c r="C142" s="20">
        <v>3000000</v>
      </c>
    </row>
    <row r="143" spans="1:3" ht="15">
      <c r="A143" s="23">
        <v>109904</v>
      </c>
      <c r="B143" s="27" t="s">
        <v>23</v>
      </c>
      <c r="C143" s="20">
        <v>600830</v>
      </c>
    </row>
    <row r="144" spans="1:3" ht="15">
      <c r="A144" s="23">
        <v>94903</v>
      </c>
      <c r="B144" s="27" t="s">
        <v>250</v>
      </c>
      <c r="C144" s="7">
        <v>3012000</v>
      </c>
    </row>
    <row r="145" spans="1:3" ht="15">
      <c r="A145" s="23">
        <v>36902</v>
      </c>
      <c r="B145" s="27" t="s">
        <v>186</v>
      </c>
      <c r="C145" s="20">
        <v>7085000</v>
      </c>
    </row>
    <row r="146" spans="1:3" ht="15">
      <c r="A146" s="23"/>
      <c r="B146" s="16" t="s">
        <v>314</v>
      </c>
      <c r="C146" s="28">
        <f>C127-C130-C131-C132-C133-C134-C135-C136-C137-C138-C139-C140-C141-C142-C143-C144-C145</f>
        <v>2273106</v>
      </c>
    </row>
    <row r="147" spans="1:3" ht="15">
      <c r="A147" s="23"/>
      <c r="B147" s="16"/>
      <c r="C147" s="28"/>
    </row>
    <row r="148" spans="1:3" ht="15">
      <c r="A148" s="23"/>
      <c r="B148" s="16" t="s">
        <v>314</v>
      </c>
      <c r="C148" s="28">
        <v>2273106</v>
      </c>
    </row>
    <row r="149" spans="1:3" ht="15">
      <c r="A149" s="23"/>
      <c r="B149" s="16" t="s">
        <v>319</v>
      </c>
      <c r="C149" s="28">
        <v>169190205</v>
      </c>
    </row>
    <row r="150" spans="1:3" ht="15">
      <c r="A150" s="23"/>
      <c r="B150" s="16" t="s">
        <v>325</v>
      </c>
      <c r="C150" s="28">
        <v>-329000</v>
      </c>
    </row>
    <row r="151" spans="1:3" ht="15">
      <c r="A151" s="23"/>
      <c r="B151" s="16" t="s">
        <v>320</v>
      </c>
      <c r="C151" s="28">
        <f>SUM(C148:C150)</f>
        <v>171134311</v>
      </c>
    </row>
    <row r="152" spans="1:3" ht="15">
      <c r="A152" s="23"/>
      <c r="B152" s="16"/>
      <c r="C152" s="28"/>
    </row>
    <row r="153" spans="1:4" ht="15">
      <c r="A153" s="6"/>
      <c r="B153" s="16" t="s">
        <v>328</v>
      </c>
      <c r="D153" s="17"/>
    </row>
    <row r="154" spans="1:3" ht="15">
      <c r="A154" s="23">
        <v>57919</v>
      </c>
      <c r="B154" s="27" t="s">
        <v>214</v>
      </c>
      <c r="C154" s="20">
        <v>5305000</v>
      </c>
    </row>
    <row r="155" spans="1:3" ht="15">
      <c r="A155" s="23">
        <v>91909</v>
      </c>
      <c r="B155" s="27" t="s">
        <v>242</v>
      </c>
      <c r="C155" s="20">
        <v>5577000</v>
      </c>
    </row>
    <row r="156" spans="1:3" ht="15">
      <c r="A156" s="23">
        <v>205907</v>
      </c>
      <c r="B156" s="27" t="s">
        <v>93</v>
      </c>
      <c r="C156" s="20">
        <v>5374000</v>
      </c>
    </row>
    <row r="157" spans="1:3" ht="15">
      <c r="A157" s="23">
        <v>52901</v>
      </c>
      <c r="B157" s="27" t="s">
        <v>195</v>
      </c>
      <c r="C157" s="20">
        <v>5300000</v>
      </c>
    </row>
    <row r="158" spans="1:7" s="6" customFormat="1" ht="15">
      <c r="A158" s="23">
        <v>230908</v>
      </c>
      <c r="B158" s="27" t="s">
        <v>121</v>
      </c>
      <c r="C158" s="20">
        <v>5165000</v>
      </c>
      <c r="D158" s="20"/>
      <c r="E158"/>
      <c r="G158" s="9"/>
    </row>
    <row r="159" spans="1:3" ht="15">
      <c r="A159" s="23">
        <v>186901</v>
      </c>
      <c r="B159" s="27" t="s">
        <v>81</v>
      </c>
      <c r="C159" s="20">
        <v>2150000</v>
      </c>
    </row>
    <row r="160" spans="1:7" s="6" customFormat="1" ht="15">
      <c r="A160" s="23">
        <v>110906</v>
      </c>
      <c r="B160" s="27" t="s">
        <v>25</v>
      </c>
      <c r="C160" s="20">
        <v>1500000</v>
      </c>
      <c r="D160" s="20"/>
      <c r="G160" s="9"/>
    </row>
    <row r="161" spans="1:3" ht="15">
      <c r="A161" s="23">
        <v>111902</v>
      </c>
      <c r="B161" s="27" t="s">
        <v>26</v>
      </c>
      <c r="C161" s="20">
        <v>4080000</v>
      </c>
    </row>
    <row r="162" spans="1:3" ht="15">
      <c r="A162" s="23">
        <v>213901</v>
      </c>
      <c r="B162" s="27" t="s">
        <v>103</v>
      </c>
      <c r="C162" s="20">
        <v>5628000</v>
      </c>
    </row>
    <row r="163" spans="1:5" ht="15">
      <c r="A163" s="23">
        <v>210906</v>
      </c>
      <c r="B163" s="27" t="s">
        <v>98</v>
      </c>
      <c r="C163" s="20">
        <v>4500000</v>
      </c>
      <c r="E163" s="6"/>
    </row>
    <row r="164" spans="1:3" ht="15">
      <c r="A164" s="23">
        <v>57904</v>
      </c>
      <c r="B164" s="27" t="s">
        <v>209</v>
      </c>
      <c r="C164" s="20">
        <v>8942000</v>
      </c>
    </row>
    <row r="165" spans="1:3" ht="15">
      <c r="A165" s="23">
        <v>249903</v>
      </c>
      <c r="B165" s="27" t="s">
        <v>134</v>
      </c>
      <c r="C165" s="20">
        <v>5900000</v>
      </c>
    </row>
    <row r="166" spans="1:3" ht="15">
      <c r="A166" s="23">
        <v>15916</v>
      </c>
      <c r="B166" s="27" t="s">
        <v>164</v>
      </c>
      <c r="C166" s="20">
        <v>15675000</v>
      </c>
    </row>
    <row r="167" spans="1:3" ht="15">
      <c r="A167" s="23">
        <v>241902</v>
      </c>
      <c r="B167" s="27" t="s">
        <v>126</v>
      </c>
      <c r="C167" s="20">
        <v>5278000</v>
      </c>
    </row>
    <row r="168" spans="1:3" ht="15">
      <c r="A168" s="23">
        <v>20908</v>
      </c>
      <c r="B168" s="27" t="s">
        <v>172</v>
      </c>
      <c r="C168" s="20">
        <v>13954000</v>
      </c>
    </row>
    <row r="169" spans="1:3" ht="15">
      <c r="A169" s="23">
        <v>161909</v>
      </c>
      <c r="B169" s="27" t="s">
        <v>62</v>
      </c>
      <c r="C169" s="20">
        <v>5459000</v>
      </c>
    </row>
    <row r="170" spans="1:3" ht="15">
      <c r="A170" s="23">
        <v>31916</v>
      </c>
      <c r="B170" s="27" t="s">
        <v>182</v>
      </c>
      <c r="C170" s="20">
        <v>6312000</v>
      </c>
    </row>
    <row r="171" spans="1:3" ht="15">
      <c r="A171" s="23">
        <v>26901</v>
      </c>
      <c r="B171" s="27" t="s">
        <v>176</v>
      </c>
      <c r="C171" s="20">
        <v>5744000</v>
      </c>
    </row>
    <row r="172" spans="1:3" ht="15">
      <c r="A172" s="23">
        <v>220916</v>
      </c>
      <c r="B172" s="27" t="s">
        <v>110</v>
      </c>
      <c r="C172" s="20">
        <v>15181000</v>
      </c>
    </row>
    <row r="173" spans="1:3" ht="15">
      <c r="A173" s="23">
        <v>140908</v>
      </c>
      <c r="B173" s="27" t="s">
        <v>53</v>
      </c>
      <c r="C173" s="20">
        <v>3000000</v>
      </c>
    </row>
    <row r="174" spans="1:3" ht="15">
      <c r="A174" s="23">
        <v>66902</v>
      </c>
      <c r="B174" s="27" t="s">
        <v>222</v>
      </c>
      <c r="C174" s="20">
        <v>5485000</v>
      </c>
    </row>
    <row r="175" spans="1:7" s="6" customFormat="1" ht="15">
      <c r="A175" s="23">
        <v>226901</v>
      </c>
      <c r="B175" s="27" t="s">
        <v>117</v>
      </c>
      <c r="C175" s="20">
        <v>5015000</v>
      </c>
      <c r="D175" s="20"/>
      <c r="G175" s="9"/>
    </row>
    <row r="176" spans="1:3" ht="15">
      <c r="A176" s="23">
        <v>152901</v>
      </c>
      <c r="B176" s="27" t="s">
        <v>60</v>
      </c>
      <c r="C176" s="20">
        <v>19140000</v>
      </c>
    </row>
    <row r="177" spans="1:3" ht="15">
      <c r="A177" s="23">
        <v>1907</v>
      </c>
      <c r="B177" s="27" t="s">
        <v>140</v>
      </c>
      <c r="C177" s="20">
        <v>6421000</v>
      </c>
    </row>
    <row r="178" spans="1:3" ht="15">
      <c r="A178" s="23"/>
      <c r="B178" s="16" t="s">
        <v>329</v>
      </c>
      <c r="C178" s="28">
        <f>C151-C154-C155-C156-C157-C158-C159-C160-C161-C162-C163-C164-C165-C166-C167-C168-C169-C170-C171-C172-C173-C174-C175-C176-C177</f>
        <v>5049311</v>
      </c>
    </row>
    <row r="179" ht="15">
      <c r="A179" s="23"/>
    </row>
    <row r="180" spans="1:3" ht="30" customHeight="1">
      <c r="A180" s="34" t="s">
        <v>268</v>
      </c>
      <c r="B180" s="34"/>
      <c r="C180" s="34"/>
    </row>
    <row r="181" spans="1:3" ht="15" customHeight="1">
      <c r="A181" s="30"/>
      <c r="B181" s="30"/>
      <c r="C181" s="17" t="s">
        <v>267</v>
      </c>
    </row>
    <row r="182" spans="1:3" ht="15">
      <c r="A182" s="23">
        <v>101908</v>
      </c>
      <c r="B182" s="27" t="s">
        <v>7</v>
      </c>
      <c r="C182" s="20">
        <v>11000000</v>
      </c>
    </row>
    <row r="183" spans="1:3" ht="15">
      <c r="A183" s="23">
        <v>58906</v>
      </c>
      <c r="B183" s="27" t="s">
        <v>217</v>
      </c>
      <c r="C183" s="20">
        <v>5767000</v>
      </c>
    </row>
    <row r="184" spans="1:3" ht="15">
      <c r="A184" s="23">
        <v>126901</v>
      </c>
      <c r="B184" s="27" t="s">
        <v>41</v>
      </c>
      <c r="C184" s="20">
        <v>6501000</v>
      </c>
    </row>
    <row r="185" spans="1:3" ht="15">
      <c r="A185" s="23">
        <v>27903</v>
      </c>
      <c r="B185" s="27" t="s">
        <v>177</v>
      </c>
      <c r="C185" s="20">
        <v>6483000</v>
      </c>
    </row>
    <row r="186" spans="1:3" ht="15">
      <c r="A186" s="23">
        <v>46901</v>
      </c>
      <c r="B186" s="27" t="s">
        <v>192</v>
      </c>
      <c r="C186" s="20">
        <v>8728000</v>
      </c>
    </row>
    <row r="187" spans="1:3" ht="15">
      <c r="A187" s="23">
        <v>178909</v>
      </c>
      <c r="B187" s="27" t="s">
        <v>73</v>
      </c>
      <c r="C187" s="20">
        <v>6495000</v>
      </c>
    </row>
    <row r="188" spans="1:3" ht="15">
      <c r="A188" s="23">
        <v>166901</v>
      </c>
      <c r="B188" s="27" t="s">
        <v>66</v>
      </c>
      <c r="C188" s="20">
        <v>5603000</v>
      </c>
    </row>
    <row r="189" spans="1:3" ht="15">
      <c r="A189" s="23">
        <v>57922</v>
      </c>
      <c r="B189" s="27" t="s">
        <v>215</v>
      </c>
      <c r="C189" s="20">
        <v>7996392</v>
      </c>
    </row>
    <row r="190" spans="1:3" ht="15">
      <c r="A190" s="23">
        <v>21902</v>
      </c>
      <c r="B190" s="27" t="s">
        <v>173</v>
      </c>
      <c r="C190" s="20">
        <v>6138554</v>
      </c>
    </row>
    <row r="191" spans="1:3" ht="15">
      <c r="A191" s="23">
        <v>74903</v>
      </c>
      <c r="B191" s="27" t="s">
        <v>231</v>
      </c>
      <c r="C191" s="20">
        <v>5778000</v>
      </c>
    </row>
    <row r="192" spans="1:3" ht="15">
      <c r="A192" s="23">
        <v>170906</v>
      </c>
      <c r="B192" s="27" t="s">
        <v>69</v>
      </c>
      <c r="C192" s="20">
        <v>10646000</v>
      </c>
    </row>
    <row r="193" spans="1:3" ht="15">
      <c r="A193" s="23">
        <v>94902</v>
      </c>
      <c r="B193" s="27" t="s">
        <v>249</v>
      </c>
      <c r="C193" s="20">
        <v>10659000</v>
      </c>
    </row>
    <row r="194" spans="1:3" ht="15">
      <c r="A194" s="23">
        <v>133904</v>
      </c>
      <c r="B194" s="27" t="s">
        <v>48</v>
      </c>
      <c r="C194" s="20">
        <v>1000000</v>
      </c>
    </row>
    <row r="195" spans="1:3" ht="15">
      <c r="A195" s="23">
        <v>220917</v>
      </c>
      <c r="B195" s="27" t="s">
        <v>111</v>
      </c>
      <c r="C195" s="20">
        <v>6600000</v>
      </c>
    </row>
    <row r="196" spans="1:3" ht="15">
      <c r="A196" s="23">
        <v>108907</v>
      </c>
      <c r="B196" s="27" t="s">
        <v>20</v>
      </c>
      <c r="C196" s="20">
        <v>7573000</v>
      </c>
    </row>
    <row r="197" spans="1:3" ht="15">
      <c r="A197" s="23">
        <v>184903</v>
      </c>
      <c r="B197" s="27" t="s">
        <v>80</v>
      </c>
      <c r="C197" s="20">
        <v>8565000</v>
      </c>
    </row>
    <row r="198" spans="1:3" ht="15">
      <c r="A198" s="23">
        <v>95904</v>
      </c>
      <c r="B198" s="27" t="s">
        <v>251</v>
      </c>
      <c r="C198" s="20">
        <v>2600000</v>
      </c>
    </row>
    <row r="199" spans="1:3" ht="15">
      <c r="A199" s="23">
        <v>70901</v>
      </c>
      <c r="B199" s="27" t="s">
        <v>223</v>
      </c>
      <c r="C199" s="20">
        <v>1000000</v>
      </c>
    </row>
    <row r="200" spans="1:3" ht="15">
      <c r="A200" s="23">
        <v>19912</v>
      </c>
      <c r="B200" s="27" t="s">
        <v>168</v>
      </c>
      <c r="C200" s="20">
        <v>6075000</v>
      </c>
    </row>
    <row r="201" spans="1:3" ht="15">
      <c r="A201" s="23">
        <v>20901</v>
      </c>
      <c r="B201" s="27" t="s">
        <v>169</v>
      </c>
      <c r="C201" s="20">
        <v>13194000</v>
      </c>
    </row>
    <row r="202" spans="1:3" ht="15">
      <c r="A202" s="23">
        <v>193902</v>
      </c>
      <c r="B202" s="27" t="s">
        <v>85</v>
      </c>
      <c r="C202" s="20">
        <v>5000000</v>
      </c>
    </row>
    <row r="203" spans="1:3" ht="15">
      <c r="A203" s="23">
        <v>3903</v>
      </c>
      <c r="B203" s="27" t="s">
        <v>141</v>
      </c>
      <c r="C203" s="20">
        <v>5900000</v>
      </c>
    </row>
    <row r="204" spans="1:3" ht="15">
      <c r="A204" s="23">
        <v>34905</v>
      </c>
      <c r="B204" s="27" t="s">
        <v>185</v>
      </c>
      <c r="C204" s="20">
        <v>5201000</v>
      </c>
    </row>
    <row r="205" spans="1:3" ht="15">
      <c r="A205" s="23">
        <v>8902</v>
      </c>
      <c r="B205" s="27" t="s">
        <v>149</v>
      </c>
      <c r="C205" s="20">
        <v>1000000</v>
      </c>
    </row>
    <row r="206" spans="1:3" ht="15">
      <c r="A206" s="23">
        <v>46902</v>
      </c>
      <c r="B206" s="27" t="s">
        <v>193</v>
      </c>
      <c r="C206" s="20">
        <v>6109800</v>
      </c>
    </row>
    <row r="207" spans="1:3" ht="15">
      <c r="A207" s="23">
        <v>107902</v>
      </c>
      <c r="B207" s="27" t="s">
        <v>17</v>
      </c>
      <c r="C207" s="20">
        <v>6221000</v>
      </c>
    </row>
    <row r="208" spans="1:3" ht="15">
      <c r="A208" s="23">
        <v>243905</v>
      </c>
      <c r="B208" s="27" t="s">
        <v>128</v>
      </c>
      <c r="C208" s="20">
        <v>12092000</v>
      </c>
    </row>
    <row r="209" spans="1:3" ht="15">
      <c r="A209" s="23">
        <v>101916</v>
      </c>
      <c r="B209" s="27" t="s">
        <v>9</v>
      </c>
      <c r="C209" s="20">
        <v>8724000</v>
      </c>
    </row>
    <row r="210" spans="1:3" ht="15">
      <c r="A210" s="23">
        <v>101911</v>
      </c>
      <c r="B210" s="27" t="s">
        <v>8</v>
      </c>
      <c r="C210" s="20">
        <v>15275000</v>
      </c>
    </row>
    <row r="211" spans="1:3" ht="15">
      <c r="A211" s="23">
        <v>14908</v>
      </c>
      <c r="B211" s="27" t="s">
        <v>152</v>
      </c>
      <c r="C211" s="20">
        <v>5450000</v>
      </c>
    </row>
    <row r="212" spans="1:3" ht="15">
      <c r="A212" s="23">
        <v>15915</v>
      </c>
      <c r="B212" s="27" t="s">
        <v>163</v>
      </c>
      <c r="C212" s="20">
        <v>36327000</v>
      </c>
    </row>
    <row r="213" spans="1:3" ht="15">
      <c r="A213" s="23">
        <v>63903</v>
      </c>
      <c r="B213" s="27" t="s">
        <v>221</v>
      </c>
      <c r="C213" s="20">
        <v>5000000</v>
      </c>
    </row>
    <row r="214" spans="1:3" ht="15">
      <c r="A214" s="23">
        <v>240903</v>
      </c>
      <c r="B214" s="27" t="s">
        <v>125</v>
      </c>
      <c r="C214" s="20">
        <v>25243000</v>
      </c>
    </row>
    <row r="215" spans="1:3" ht="15">
      <c r="A215" s="23">
        <v>31909</v>
      </c>
      <c r="B215" s="27" t="s">
        <v>180</v>
      </c>
      <c r="C215" s="20">
        <v>3591401</v>
      </c>
    </row>
    <row r="216" spans="1:3" ht="15">
      <c r="A216" s="23">
        <v>107901</v>
      </c>
      <c r="B216" s="27" t="s">
        <v>16</v>
      </c>
      <c r="C216" s="20">
        <v>6530000</v>
      </c>
    </row>
    <row r="217" spans="1:3" ht="15">
      <c r="A217" s="23">
        <v>101920</v>
      </c>
      <c r="B217" s="27" t="s">
        <v>11</v>
      </c>
      <c r="C217" s="20">
        <v>19900000</v>
      </c>
    </row>
    <row r="218" spans="1:5" ht="15">
      <c r="A218" s="13" t="s">
        <v>187</v>
      </c>
      <c r="B218" s="6" t="s">
        <v>188</v>
      </c>
      <c r="C218" s="10">
        <v>7251000</v>
      </c>
      <c r="D218" s="10"/>
      <c r="E218" s="6"/>
    </row>
    <row r="219" spans="1:4" ht="15">
      <c r="A219" s="3" t="s">
        <v>240</v>
      </c>
      <c r="B219" t="s">
        <v>241</v>
      </c>
      <c r="C219" s="4">
        <v>5330000</v>
      </c>
      <c r="D219" s="4"/>
    </row>
    <row r="220" spans="1:4" ht="15">
      <c r="A220" s="3">
        <v>147902</v>
      </c>
      <c r="B220" t="s">
        <v>58</v>
      </c>
      <c r="C220" s="4">
        <v>5592000</v>
      </c>
      <c r="D220" s="4"/>
    </row>
    <row r="221" spans="1:4" ht="15">
      <c r="A221" s="3" t="s">
        <v>183</v>
      </c>
      <c r="B221" t="s">
        <v>184</v>
      </c>
      <c r="C221" s="4">
        <v>5707000</v>
      </c>
      <c r="D221" s="4"/>
    </row>
    <row r="222" spans="1:4" ht="15">
      <c r="A222" s="3">
        <v>195902</v>
      </c>
      <c r="B222" t="s">
        <v>88</v>
      </c>
      <c r="C222" s="4">
        <v>2295000</v>
      </c>
      <c r="D222" s="4"/>
    </row>
    <row r="223" spans="1:4" ht="15">
      <c r="A223" s="3">
        <v>129904</v>
      </c>
      <c r="B223" t="s">
        <v>45</v>
      </c>
      <c r="C223" s="4">
        <v>5583000</v>
      </c>
      <c r="D223" s="4"/>
    </row>
    <row r="224" spans="1:4" ht="15">
      <c r="A224" s="3">
        <v>250907</v>
      </c>
      <c r="B224" t="s">
        <v>136</v>
      </c>
      <c r="C224" s="4">
        <v>1500000</v>
      </c>
      <c r="D224" s="4"/>
    </row>
    <row r="225" spans="1:4" ht="15">
      <c r="A225" s="3" t="s">
        <v>170</v>
      </c>
      <c r="B225" t="s">
        <v>171</v>
      </c>
      <c r="C225" s="4">
        <v>7275000</v>
      </c>
      <c r="D225" s="4"/>
    </row>
    <row r="226" spans="1:4" ht="15">
      <c r="A226" s="3">
        <v>108909</v>
      </c>
      <c r="B226" t="s">
        <v>22</v>
      </c>
      <c r="C226" s="4">
        <v>7012000</v>
      </c>
      <c r="D226" s="4"/>
    </row>
    <row r="227" spans="1:4" ht="15">
      <c r="A227" s="3">
        <v>246907</v>
      </c>
      <c r="B227" t="s">
        <v>129</v>
      </c>
      <c r="C227" s="4">
        <v>5259000</v>
      </c>
      <c r="D227" s="4"/>
    </row>
    <row r="228" spans="1:4" ht="15">
      <c r="A228" s="3" t="s">
        <v>143</v>
      </c>
      <c r="B228" t="s">
        <v>144</v>
      </c>
      <c r="C228" s="4">
        <v>5730000</v>
      </c>
      <c r="D228" s="4"/>
    </row>
    <row r="229" spans="1:4" ht="15">
      <c r="A229" s="3" t="s">
        <v>160</v>
      </c>
      <c r="B229" t="s">
        <v>161</v>
      </c>
      <c r="C229" s="4">
        <v>9787000</v>
      </c>
      <c r="D229" s="4"/>
    </row>
    <row r="230" spans="1:4" ht="15">
      <c r="A230" s="3" t="s">
        <v>218</v>
      </c>
      <c r="B230" t="s">
        <v>219</v>
      </c>
      <c r="C230" s="4">
        <v>30220000</v>
      </c>
      <c r="D230" s="4"/>
    </row>
    <row r="231" spans="1:4" ht="15">
      <c r="A231" s="3" t="s">
        <v>156</v>
      </c>
      <c r="B231" t="s">
        <v>157</v>
      </c>
      <c r="C231" s="4">
        <v>12061000</v>
      </c>
      <c r="D231" s="4"/>
    </row>
    <row r="232" spans="1:4" ht="15">
      <c r="A232" s="3" t="s">
        <v>210</v>
      </c>
      <c r="B232" t="s">
        <v>211</v>
      </c>
      <c r="C232" s="4">
        <v>21243000</v>
      </c>
      <c r="D232" s="4"/>
    </row>
    <row r="233" spans="1:4" ht="15">
      <c r="A233" s="3">
        <v>212910</v>
      </c>
      <c r="B233" t="s">
        <v>102</v>
      </c>
      <c r="C233" s="4">
        <v>5320000</v>
      </c>
      <c r="D233" s="4"/>
    </row>
    <row r="234" spans="1:4" ht="15">
      <c r="A234" s="3">
        <v>101924</v>
      </c>
      <c r="B234" t="s">
        <v>12</v>
      </c>
      <c r="C234" s="4">
        <v>8085000</v>
      </c>
      <c r="D234" s="4"/>
    </row>
    <row r="235" spans="1:4" ht="15">
      <c r="A235" s="3">
        <v>220919</v>
      </c>
      <c r="B235" t="s">
        <v>113</v>
      </c>
      <c r="C235" s="4">
        <v>9107000</v>
      </c>
      <c r="D235" s="4"/>
    </row>
    <row r="236" spans="1:4" ht="15">
      <c r="A236" s="3">
        <v>198902</v>
      </c>
      <c r="B236" t="s">
        <v>90</v>
      </c>
      <c r="C236" s="4">
        <v>5000000</v>
      </c>
      <c r="D236" s="4"/>
    </row>
    <row r="237" spans="1:4" ht="15">
      <c r="A237" s="3">
        <v>186903</v>
      </c>
      <c r="B237" t="s">
        <v>82</v>
      </c>
      <c r="C237" s="4">
        <v>5072000</v>
      </c>
      <c r="D237" s="4"/>
    </row>
    <row r="238" spans="1:4" ht="15">
      <c r="A238" s="3" t="s">
        <v>243</v>
      </c>
      <c r="B238" t="s">
        <v>244</v>
      </c>
      <c r="C238" s="4">
        <v>1265000</v>
      </c>
      <c r="D238" s="4"/>
    </row>
    <row r="239" spans="1:4" ht="15">
      <c r="A239" s="3">
        <v>119902</v>
      </c>
      <c r="B239" t="s">
        <v>36</v>
      </c>
      <c r="C239" s="4">
        <v>5278000</v>
      </c>
      <c r="D239" s="4"/>
    </row>
    <row r="240" spans="1:4" ht="15">
      <c r="A240" s="3">
        <v>129905</v>
      </c>
      <c r="B240" t="s">
        <v>46</v>
      </c>
      <c r="C240" s="4">
        <v>6250000</v>
      </c>
      <c r="D240" s="4"/>
    </row>
    <row r="241" spans="1:4" ht="15">
      <c r="A241" s="3">
        <v>101906</v>
      </c>
      <c r="B241" t="s">
        <v>6</v>
      </c>
      <c r="C241" s="4">
        <v>7317000</v>
      </c>
      <c r="D241" s="4"/>
    </row>
    <row r="242" spans="1:4" ht="15">
      <c r="A242" s="3">
        <v>210901</v>
      </c>
      <c r="B242" t="s">
        <v>97</v>
      </c>
      <c r="C242" s="4">
        <v>6092000</v>
      </c>
      <c r="D242" s="4"/>
    </row>
    <row r="243" spans="1:4" ht="15">
      <c r="A243" s="3">
        <v>145907</v>
      </c>
      <c r="B243" t="s">
        <v>55</v>
      </c>
      <c r="C243" s="4">
        <v>5000000</v>
      </c>
      <c r="D243" s="4"/>
    </row>
    <row r="244" spans="1:4" ht="15">
      <c r="A244" s="3">
        <v>212903</v>
      </c>
      <c r="B244" t="s">
        <v>99</v>
      </c>
      <c r="C244" s="4">
        <v>6598000</v>
      </c>
      <c r="D244" s="4"/>
    </row>
    <row r="245" spans="1:4" ht="15">
      <c r="A245" s="3">
        <v>174908</v>
      </c>
      <c r="B245" t="s">
        <v>71</v>
      </c>
      <c r="C245" s="4">
        <v>2700000</v>
      </c>
      <c r="D245" s="4"/>
    </row>
    <row r="246" spans="1:4" ht="15">
      <c r="A246" s="3">
        <v>201913</v>
      </c>
      <c r="B246" t="s">
        <v>91</v>
      </c>
      <c r="C246" s="4">
        <v>5124000</v>
      </c>
      <c r="D246" s="4"/>
    </row>
    <row r="247" spans="1:4" ht="15">
      <c r="A247" s="3">
        <v>220918</v>
      </c>
      <c r="B247" t="s">
        <v>112</v>
      </c>
      <c r="C247" s="4">
        <v>12863000</v>
      </c>
      <c r="D247" s="4"/>
    </row>
    <row r="248" spans="1:4" ht="15">
      <c r="A248" s="3" t="s">
        <v>190</v>
      </c>
      <c r="B248" t="s">
        <v>191</v>
      </c>
      <c r="C248" s="4">
        <v>6415000</v>
      </c>
      <c r="D248" s="4"/>
    </row>
    <row r="249" spans="1:4" ht="15">
      <c r="A249" s="3" t="s">
        <v>166</v>
      </c>
      <c r="B249" t="s">
        <v>167</v>
      </c>
      <c r="C249" s="4">
        <v>8225000</v>
      </c>
      <c r="D249" s="4"/>
    </row>
    <row r="250" spans="1:4" ht="15">
      <c r="A250" s="3">
        <v>246911</v>
      </c>
      <c r="B250" t="s">
        <v>130</v>
      </c>
      <c r="C250" s="4">
        <v>5000000</v>
      </c>
      <c r="D250" s="4"/>
    </row>
    <row r="251" spans="1:4" ht="15">
      <c r="A251" s="3" t="s">
        <v>237</v>
      </c>
      <c r="B251" t="s">
        <v>238</v>
      </c>
      <c r="C251" s="4">
        <v>7053000</v>
      </c>
      <c r="D251" s="4"/>
    </row>
    <row r="252" spans="1:4" ht="15">
      <c r="A252" s="3">
        <v>241906</v>
      </c>
      <c r="B252" t="s">
        <v>127</v>
      </c>
      <c r="C252" s="4">
        <v>400000</v>
      </c>
      <c r="D252" s="4"/>
    </row>
    <row r="253" spans="1:4" ht="15">
      <c r="A253" s="3">
        <v>101917</v>
      </c>
      <c r="B253" t="s">
        <v>10</v>
      </c>
      <c r="C253" s="4">
        <v>16343000</v>
      </c>
      <c r="D253" s="4"/>
    </row>
    <row r="254" spans="1:4" ht="15">
      <c r="A254" s="3" t="s">
        <v>158</v>
      </c>
      <c r="B254" t="s">
        <v>159</v>
      </c>
      <c r="C254" s="4">
        <v>1734000</v>
      </c>
      <c r="D254" s="4"/>
    </row>
    <row r="255" spans="1:4" ht="15">
      <c r="A255"/>
      <c r="B255"/>
      <c r="C255"/>
      <c r="D255"/>
    </row>
    <row r="256" spans="1:4" ht="15">
      <c r="A256"/>
      <c r="B256"/>
      <c r="C256"/>
      <c r="D256"/>
    </row>
    <row r="257" spans="1:4" ht="15">
      <c r="A257"/>
      <c r="B257"/>
      <c r="C257"/>
      <c r="D257"/>
    </row>
    <row r="258" spans="1:4" ht="15">
      <c r="A258" s="38" t="s">
        <v>270</v>
      </c>
      <c r="B258" s="38"/>
      <c r="C258" s="38"/>
      <c r="D258" s="18"/>
    </row>
    <row r="259" spans="1:4" ht="15">
      <c r="A259" s="21">
        <v>14804</v>
      </c>
      <c r="B259" t="s">
        <v>151</v>
      </c>
      <c r="C259" s="4">
        <v>5250000</v>
      </c>
      <c r="D259" s="4"/>
    </row>
    <row r="260" spans="1:4" ht="15">
      <c r="A260" s="21">
        <v>227824</v>
      </c>
      <c r="B260" t="s">
        <v>271</v>
      </c>
      <c r="C260" s="4">
        <v>5000000</v>
      </c>
      <c r="D260" s="4"/>
    </row>
    <row r="261" spans="1:4" ht="15">
      <c r="A261" s="21">
        <v>220802</v>
      </c>
      <c r="B261" t="s">
        <v>107</v>
      </c>
      <c r="C261" s="4">
        <v>5051000</v>
      </c>
      <c r="D261" s="4"/>
    </row>
    <row r="262" spans="1:4" ht="15">
      <c r="A262" s="21">
        <v>108807</v>
      </c>
      <c r="B262" t="s">
        <v>272</v>
      </c>
      <c r="C262" s="4">
        <v>7558000</v>
      </c>
      <c r="D262" s="4"/>
    </row>
    <row r="263" spans="1:4" ht="15">
      <c r="A263" s="21">
        <v>101855</v>
      </c>
      <c r="B263" t="s">
        <v>0</v>
      </c>
      <c r="C263" s="4">
        <v>5000000</v>
      </c>
      <c r="D263" s="4"/>
    </row>
    <row r="264" spans="1:4" ht="15">
      <c r="A264" s="21">
        <v>57808</v>
      </c>
      <c r="B264" t="s">
        <v>200</v>
      </c>
      <c r="C264" s="4">
        <v>5774000</v>
      </c>
      <c r="D264" s="4"/>
    </row>
    <row r="265" spans="1:4" ht="15">
      <c r="A265" s="21">
        <v>57833</v>
      </c>
      <c r="B265" t="s">
        <v>273</v>
      </c>
      <c r="C265" s="4">
        <v>5000000</v>
      </c>
      <c r="D265" s="4"/>
    </row>
    <row r="266" spans="1:4" ht="15">
      <c r="A266" s="21">
        <v>57835</v>
      </c>
      <c r="B266" t="s">
        <v>205</v>
      </c>
      <c r="C266" s="4">
        <v>5000000</v>
      </c>
      <c r="D266" s="4"/>
    </row>
    <row r="267" spans="1:5" ht="15">
      <c r="A267" s="21">
        <v>227816</v>
      </c>
      <c r="B267" t="s">
        <v>118</v>
      </c>
      <c r="C267" s="4">
        <v>5352000</v>
      </c>
      <c r="D267" s="10"/>
      <c r="E267" s="6"/>
    </row>
    <row r="268" spans="1:3" ht="15">
      <c r="A268" s="21">
        <v>71806</v>
      </c>
      <c r="B268" t="s">
        <v>226</v>
      </c>
      <c r="C268" s="4">
        <v>5356000</v>
      </c>
    </row>
    <row r="269" spans="1:3" ht="15">
      <c r="A269" s="21">
        <v>161807</v>
      </c>
      <c r="B269" t="s">
        <v>61</v>
      </c>
      <c r="C269" s="4">
        <v>5017000</v>
      </c>
    </row>
    <row r="270" spans="1:3" ht="15">
      <c r="A270" s="21">
        <v>31803</v>
      </c>
      <c r="B270" t="s">
        <v>274</v>
      </c>
      <c r="C270" s="4">
        <v>5000000</v>
      </c>
    </row>
    <row r="271" spans="1:3" ht="15">
      <c r="A271" s="21">
        <v>240804</v>
      </c>
      <c r="B271" t="s">
        <v>124</v>
      </c>
      <c r="C271" s="4">
        <v>5086000</v>
      </c>
    </row>
    <row r="272" spans="1:3" ht="15">
      <c r="A272" s="21">
        <v>101802</v>
      </c>
      <c r="B272" t="s">
        <v>253</v>
      </c>
      <c r="C272" s="4">
        <v>5111000</v>
      </c>
    </row>
    <row r="273" spans="1:3" ht="15">
      <c r="A273" s="21">
        <v>226801</v>
      </c>
      <c r="B273" t="s">
        <v>116</v>
      </c>
      <c r="C273" s="4">
        <v>5117000</v>
      </c>
    </row>
    <row r="274" spans="1:3" ht="15">
      <c r="A274" s="21">
        <v>15806</v>
      </c>
      <c r="B274" t="s">
        <v>153</v>
      </c>
      <c r="C274" s="4">
        <v>6015686</v>
      </c>
    </row>
    <row r="275" spans="1:3" ht="15">
      <c r="A275" s="21">
        <v>57843</v>
      </c>
      <c r="B275" t="s">
        <v>208</v>
      </c>
      <c r="C275" s="4">
        <v>5043000</v>
      </c>
    </row>
    <row r="276" spans="1:3" ht="15">
      <c r="A276" s="21">
        <v>57803</v>
      </c>
      <c r="B276" t="s">
        <v>198</v>
      </c>
      <c r="C276" s="4">
        <v>5468000</v>
      </c>
    </row>
    <row r="277" spans="1:4" ht="15">
      <c r="A277" s="19"/>
      <c r="B277" s="15" t="s">
        <v>276</v>
      </c>
      <c r="C277" s="28">
        <f>SUM(C259:C276)</f>
        <v>96198686</v>
      </c>
      <c r="D277" s="28"/>
    </row>
    <row r="278" spans="1:2" ht="15">
      <c r="A278" s="19"/>
      <c r="B278"/>
    </row>
    <row r="279" spans="1:3" ht="15">
      <c r="A279" s="19"/>
      <c r="B279" s="27" t="s">
        <v>277</v>
      </c>
      <c r="C279" s="20">
        <v>100000000</v>
      </c>
    </row>
    <row r="280" spans="1:3" ht="15">
      <c r="A280" s="19"/>
      <c r="B280" s="27" t="s">
        <v>278</v>
      </c>
      <c r="C280" s="20">
        <v>-96198686</v>
      </c>
    </row>
    <row r="281" spans="1:4" ht="15">
      <c r="A281" s="19"/>
      <c r="B281" s="16" t="s">
        <v>288</v>
      </c>
      <c r="C281" s="28">
        <f>SUM(C279:C280)</f>
        <v>3801314</v>
      </c>
      <c r="D281" s="28"/>
    </row>
    <row r="282" spans="1:3" ht="15">
      <c r="A282" s="19"/>
      <c r="B282" s="16" t="s">
        <v>295</v>
      </c>
      <c r="C282" s="28">
        <v>12002347</v>
      </c>
    </row>
    <row r="283" spans="1:3" ht="15">
      <c r="A283" s="19"/>
      <c r="B283" s="16" t="s">
        <v>300</v>
      </c>
      <c r="C283" s="28">
        <f>SUM(C281:C282)</f>
        <v>15803661</v>
      </c>
    </row>
    <row r="284" spans="1:2" ht="15">
      <c r="A284" s="19"/>
      <c r="B284" s="16"/>
    </row>
    <row r="285" spans="1:2" ht="15">
      <c r="A285" s="19"/>
      <c r="B285" s="16" t="s">
        <v>301</v>
      </c>
    </row>
    <row r="286" spans="1:3" ht="15">
      <c r="A286" s="21">
        <v>57838</v>
      </c>
      <c r="B286" t="s">
        <v>206</v>
      </c>
      <c r="C286" s="20">
        <v>5249000</v>
      </c>
    </row>
    <row r="287" spans="1:3" ht="15">
      <c r="A287" s="21">
        <v>57842</v>
      </c>
      <c r="B287" t="s">
        <v>207</v>
      </c>
      <c r="C287" s="20">
        <v>5127000</v>
      </c>
    </row>
    <row r="288" spans="1:3" ht="15">
      <c r="A288" s="21">
        <v>220816</v>
      </c>
      <c r="B288" t="s">
        <v>109</v>
      </c>
      <c r="C288" s="20">
        <v>5095000</v>
      </c>
    </row>
    <row r="289" spans="1:3" ht="15">
      <c r="A289" s="19"/>
      <c r="B289" s="16" t="s">
        <v>302</v>
      </c>
      <c r="C289" s="28">
        <f>C283-C286-C287-C288</f>
        <v>332661</v>
      </c>
    </row>
    <row r="290" spans="1:3" ht="15">
      <c r="A290" s="19"/>
      <c r="B290" s="16"/>
      <c r="C290" s="28"/>
    </row>
    <row r="291" spans="1:3" ht="15">
      <c r="A291" s="19"/>
      <c r="B291" s="16" t="s">
        <v>302</v>
      </c>
      <c r="C291" s="28">
        <v>332661</v>
      </c>
    </row>
    <row r="292" spans="1:3" ht="15">
      <c r="A292" s="19"/>
      <c r="B292" s="16" t="s">
        <v>304</v>
      </c>
      <c r="C292" s="28">
        <v>5000000</v>
      </c>
    </row>
    <row r="293" spans="1:3" ht="15">
      <c r="A293" s="19"/>
      <c r="B293" s="16" t="s">
        <v>308</v>
      </c>
      <c r="C293" s="28">
        <f>SUM(C291:C292)</f>
        <v>5332661</v>
      </c>
    </row>
    <row r="294" spans="1:3" ht="15">
      <c r="A294" s="19"/>
      <c r="B294" s="16"/>
      <c r="C294" s="28"/>
    </row>
    <row r="295" spans="1:3" ht="15">
      <c r="A295" s="19"/>
      <c r="B295" s="16" t="s">
        <v>309</v>
      </c>
      <c r="C295" s="28"/>
    </row>
    <row r="296" spans="1:3" ht="15">
      <c r="A296" s="21">
        <v>101849</v>
      </c>
      <c r="B296" t="s">
        <v>258</v>
      </c>
      <c r="C296" s="20">
        <v>5027000</v>
      </c>
    </row>
    <row r="297" spans="1:3" ht="15">
      <c r="A297" s="19"/>
      <c r="B297" s="16" t="s">
        <v>310</v>
      </c>
      <c r="C297" s="28">
        <f>C293-C296</f>
        <v>305661</v>
      </c>
    </row>
    <row r="298" spans="1:3" ht="15">
      <c r="A298" s="19"/>
      <c r="B298" s="16"/>
      <c r="C298" s="28"/>
    </row>
    <row r="299" spans="1:3" ht="15">
      <c r="A299" s="19"/>
      <c r="B299" s="16" t="s">
        <v>310</v>
      </c>
      <c r="C299" s="28">
        <v>305661</v>
      </c>
    </row>
    <row r="300" spans="1:3" ht="15">
      <c r="A300" s="19"/>
      <c r="B300" s="16" t="s">
        <v>312</v>
      </c>
      <c r="C300" s="28">
        <v>10637500</v>
      </c>
    </row>
    <row r="301" spans="1:3" ht="15">
      <c r="A301" s="19"/>
      <c r="B301" s="16" t="s">
        <v>316</v>
      </c>
      <c r="C301" s="28">
        <f>SUM(C299:C300)</f>
        <v>10943161</v>
      </c>
    </row>
    <row r="302" spans="1:3" ht="15">
      <c r="A302" s="19"/>
      <c r="B302" s="16"/>
      <c r="C302" s="28"/>
    </row>
    <row r="303" spans="1:3" ht="15">
      <c r="A303" s="19"/>
      <c r="B303" s="16" t="s">
        <v>317</v>
      </c>
      <c r="C303" s="28"/>
    </row>
    <row r="304" spans="1:3" ht="15">
      <c r="A304" s="21">
        <v>101805</v>
      </c>
      <c r="B304" t="s">
        <v>275</v>
      </c>
      <c r="C304" s="20">
        <v>5432000</v>
      </c>
    </row>
    <row r="305" spans="1:3" ht="15">
      <c r="A305" s="21">
        <v>101848</v>
      </c>
      <c r="B305" t="s">
        <v>257</v>
      </c>
      <c r="C305" s="20">
        <v>5000000</v>
      </c>
    </row>
    <row r="306" spans="1:3" ht="15">
      <c r="A306" s="19"/>
      <c r="B306" s="16" t="s">
        <v>318</v>
      </c>
      <c r="C306" s="28">
        <f>C301-C304-C305</f>
        <v>511161</v>
      </c>
    </row>
    <row r="307" spans="1:3" ht="15">
      <c r="A307" s="19"/>
      <c r="B307" s="16"/>
      <c r="C307" s="28"/>
    </row>
    <row r="308" spans="1:3" ht="15">
      <c r="A308" s="19"/>
      <c r="B308" s="16" t="s">
        <v>318</v>
      </c>
      <c r="C308" s="28">
        <v>511161</v>
      </c>
    </row>
    <row r="309" spans="1:3" ht="15">
      <c r="A309" s="19"/>
      <c r="B309" s="16" t="s">
        <v>321</v>
      </c>
      <c r="C309" s="28">
        <v>10051000</v>
      </c>
    </row>
    <row r="310" spans="1:3" ht="15">
      <c r="A310" s="19"/>
      <c r="B310" s="16" t="s">
        <v>322</v>
      </c>
      <c r="C310" s="28">
        <f>SUM(C308:C309)</f>
        <v>10562161</v>
      </c>
    </row>
    <row r="311" spans="1:3" ht="15">
      <c r="A311" s="19"/>
      <c r="B311" s="16"/>
      <c r="C311" s="28"/>
    </row>
    <row r="312" spans="1:4" ht="15">
      <c r="A312" s="19"/>
      <c r="B312" s="16" t="s">
        <v>326</v>
      </c>
      <c r="D312" s="17"/>
    </row>
    <row r="313" spans="1:3" ht="15">
      <c r="A313" s="23">
        <v>108802</v>
      </c>
      <c r="B313" t="s">
        <v>323</v>
      </c>
      <c r="C313" s="20">
        <v>5110000</v>
      </c>
    </row>
    <row r="314" spans="1:3" ht="15">
      <c r="A314" s="23">
        <v>101861</v>
      </c>
      <c r="B314" t="s">
        <v>4</v>
      </c>
      <c r="C314" s="20">
        <v>5250000</v>
      </c>
    </row>
    <row r="315" spans="1:3" ht="15">
      <c r="A315" s="23"/>
      <c r="B315" s="16" t="s">
        <v>327</v>
      </c>
      <c r="C315" s="28">
        <f>C310-C313-C314</f>
        <v>202161</v>
      </c>
    </row>
    <row r="316" spans="1:2" ht="15">
      <c r="A316" s="23"/>
      <c r="B316"/>
    </row>
    <row r="317" spans="1:3" ht="30" customHeight="1">
      <c r="A317" s="34" t="s">
        <v>279</v>
      </c>
      <c r="B317" s="34"/>
      <c r="C317" s="34"/>
    </row>
    <row r="318" spans="1:3" ht="15" customHeight="1">
      <c r="A318" s="30"/>
      <c r="B318" s="30"/>
      <c r="C318" s="17" t="s">
        <v>267</v>
      </c>
    </row>
    <row r="319" spans="1:3" ht="15">
      <c r="A319" s="23">
        <v>57807</v>
      </c>
      <c r="B319" t="s">
        <v>199</v>
      </c>
      <c r="C319" s="20">
        <v>6517000</v>
      </c>
    </row>
    <row r="320" spans="1:4" ht="15">
      <c r="A320" s="2">
        <v>101860</v>
      </c>
      <c r="B320" t="s">
        <v>3</v>
      </c>
      <c r="C320" s="4">
        <v>5197000</v>
      </c>
      <c r="D320" s="4"/>
    </row>
    <row r="321" spans="1:4" ht="15">
      <c r="A321" s="2">
        <v>101813</v>
      </c>
      <c r="B321" t="s">
        <v>254</v>
      </c>
      <c r="C321" s="4">
        <v>6732000</v>
      </c>
      <c r="D321" s="4"/>
    </row>
    <row r="322" spans="1:4" ht="15">
      <c r="A322" s="3" t="s">
        <v>203</v>
      </c>
      <c r="B322" t="s">
        <v>204</v>
      </c>
      <c r="C322" s="4">
        <v>5000000</v>
      </c>
      <c r="D322" s="4"/>
    </row>
    <row r="323" spans="1:4" ht="15">
      <c r="A323" s="3" t="s">
        <v>234</v>
      </c>
      <c r="B323" t="s">
        <v>235</v>
      </c>
      <c r="C323" s="4">
        <v>5053000</v>
      </c>
      <c r="D323" s="4"/>
    </row>
    <row r="324" spans="1:4" ht="15">
      <c r="A324" s="3">
        <v>101828</v>
      </c>
      <c r="B324" t="s">
        <v>255</v>
      </c>
      <c r="C324" s="4">
        <v>5494000</v>
      </c>
      <c r="D324" s="4"/>
    </row>
    <row r="325" spans="1:4" ht="15">
      <c r="A325" s="3" t="s">
        <v>201</v>
      </c>
      <c r="B325" t="s">
        <v>202</v>
      </c>
      <c r="C325" s="4">
        <v>5250000</v>
      </c>
      <c r="D325" s="4"/>
    </row>
    <row r="326" spans="1:4" ht="15">
      <c r="A326" s="3">
        <v>101846</v>
      </c>
      <c r="B326" t="s">
        <v>256</v>
      </c>
      <c r="C326" s="4">
        <v>5702000</v>
      </c>
      <c r="D326" s="4"/>
    </row>
    <row r="327" spans="1:4" ht="15">
      <c r="A327" s="3">
        <v>101857</v>
      </c>
      <c r="B327" t="s">
        <v>1</v>
      </c>
      <c r="C327" s="4">
        <v>5303000</v>
      </c>
      <c r="D327" s="4"/>
    </row>
    <row r="328" spans="1:4" ht="15">
      <c r="A328" s="3">
        <v>101858</v>
      </c>
      <c r="B328" t="s">
        <v>2</v>
      </c>
      <c r="C328" s="4">
        <v>5363000</v>
      </c>
      <c r="D328" s="4"/>
    </row>
    <row r="329" spans="1:4" ht="15">
      <c r="A329" s="3">
        <v>220813</v>
      </c>
      <c r="B329" t="s">
        <v>108</v>
      </c>
      <c r="C329" s="4">
        <v>5774000</v>
      </c>
      <c r="D329" s="4"/>
    </row>
    <row r="330" spans="1:4" ht="15">
      <c r="A330" s="3" t="s">
        <v>154</v>
      </c>
      <c r="B330" t="s">
        <v>155</v>
      </c>
      <c r="C330" s="4">
        <v>5184000</v>
      </c>
      <c r="D330" s="4"/>
    </row>
    <row r="331" spans="1:5" ht="15">
      <c r="A331" s="8">
        <v>152805</v>
      </c>
      <c r="B331" s="6" t="s">
        <v>59</v>
      </c>
      <c r="C331" s="10">
        <v>5000000</v>
      </c>
      <c r="D331" s="10"/>
      <c r="E331" s="6"/>
    </row>
  </sheetData>
  <sheetProtection/>
  <mergeCells count="5">
    <mergeCell ref="A317:C317"/>
    <mergeCell ref="A1:C1"/>
    <mergeCell ref="A180:C180"/>
    <mergeCell ref="A3:C3"/>
    <mergeCell ref="A258:C258"/>
  </mergeCells>
  <printOptions/>
  <pageMargins left="0.7" right="0.7" top="0.75" bottom="0.75" header="0.3" footer="0.3"/>
  <pageSetup fitToHeight="3" fitToWidth="1" horizontalDpi="600" verticalDpi="600" orientation="portrait" scale="72" r:id="rId1"/>
  <ignoredErrors>
    <ignoredError sqref="A218:A220 A253:A254 A226:A252 A322:A330 A221:A2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QSCB 2010 authorizations 10-31-11(2)</dc:title>
  <dc:subject/>
  <dc:creator>Dyer Belinda</dc:creator>
  <cp:keywords/>
  <dc:description/>
  <cp:lastModifiedBy>gmarek</cp:lastModifiedBy>
  <cp:lastPrinted>2010-03-25T19:58:21Z</cp:lastPrinted>
  <dcterms:created xsi:type="dcterms:W3CDTF">2009-08-06T18:57:19Z</dcterms:created>
  <dcterms:modified xsi:type="dcterms:W3CDTF">2012-07-30T12:57:35Z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DownloadAsset.aspx?id=2147504773</vt:lpwstr>
  </property>
  <property fmtid="{D5CDD505-2E9C-101B-9397-08002B2CF9AE}" pid="4" name="EktContentType">
    <vt:i4>101</vt:i4>
  </property>
  <property fmtid="{D5CDD505-2E9C-101B-9397-08002B2CF9AE}" pid="5" name="EktFolderName">
    <vt:lpwstr/>
  </property>
  <property fmtid="{D5CDD505-2E9C-101B-9397-08002B2CF9AE}" pid="6" name="EktCmsPath">
    <vt:lpwstr/>
  </property>
  <property fmtid="{D5CDD505-2E9C-101B-9397-08002B2CF9AE}" pid="7" name="EktExpiryType">
    <vt:i4>1</vt:i4>
  </property>
  <property fmtid="{D5CDD505-2E9C-101B-9397-08002B2CF9AE}" pid="8" name="EktDateCreated">
    <vt:filetime>2011-12-12T19:59:41Z</vt:filetime>
  </property>
  <property fmtid="{D5CDD505-2E9C-101B-9397-08002B2CF9AE}" pid="9" name="EktDateModified">
    <vt:filetime>2011-12-12T20:11:42Z</vt:filetime>
  </property>
  <property fmtid="{D5CDD505-2E9C-101B-9397-08002B2CF9AE}" pid="10" name="EktTaxCategory">
    <vt:lpwstr/>
  </property>
  <property fmtid="{D5CDD505-2E9C-101B-9397-08002B2CF9AE}" pid="11" name="EktCmsSize">
    <vt:i4>54272</vt:i4>
  </property>
  <property fmtid="{D5CDD505-2E9C-101B-9397-08002B2CF9AE}" pid="12" name="EktSearchable">
    <vt:i4>1</vt:i4>
  </property>
  <property fmtid="{D5CDD505-2E9C-101B-9397-08002B2CF9AE}" pid="13" name="EktEDescription">
    <vt:lpwstr>&amp;lt;p&amp;gt;Sheet1  MEYERPARK ELEMENTARY  HARMONY SCHOOL OF INNOVATION  HARMONY SCHOOL OF EXCELLENCE  KIPP SOUTHEAST HOUSTON  THE RHODES SCHOOL  CHANNELVIEW ISD  CROSBY ISD  DEER PARK ISD  GOOSE CREEK CISD  LA PORTE ISD  PASADENA ISD  SPRING BRANCH ISD  SHEL</vt:lpwstr>
  </property>
  <property fmtid="{D5CDD505-2E9C-101B-9397-08002B2CF9AE}" pid="14" name="ekttaxonomyenabled">
    <vt:i4>1</vt:i4>
  </property>
  <property fmtid="{D5CDD505-2E9C-101B-9397-08002B2CF9AE}" pid="15" name="Ektpublisher">
    <vt:lpwstr>Texas Education Agency</vt:lpwstr>
  </property>
  <property fmtid="{D5CDD505-2E9C-101B-9397-08002B2CF9AE}" pid="16" name="Ektsubject">
    <vt:lpwstr> </vt:lpwstr>
  </property>
  <property fmtid="{D5CDD505-2E9C-101B-9397-08002B2CF9AE}" pid="17" name="Ektrights">
    <vt:lpwstr>Copyright Texas Education Agency, 2010</vt:lpwstr>
  </property>
</Properties>
</file>